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codeName="ThisWorkbook" autoCompressPictures="0"/>
  <bookViews>
    <workbookView xWindow="2520" yWindow="0" windowWidth="25600" windowHeight="16860" tabRatio="831"/>
  </bookViews>
  <sheets>
    <sheet name="TIMECARD" sheetId="7" r:id="rId1"/>
    <sheet name="Timecard Tools and Info" sheetId="9" r:id="rId2"/>
    <sheet name="Late Timecard Form" sheetId="22" r:id="rId3"/>
    <sheet name="Drop Down Menu" sheetId="5" state="hidden" r:id="rId4"/>
  </sheets>
  <definedNames>
    <definedName name="_xlnm.Print_Area" localSheetId="2">'Late Timecard Form'!$A$1:$H$34</definedName>
    <definedName name="_xlnm.Print_Area" localSheetId="0">TIMECARD!$A$1:$T$42</definedName>
    <definedName name="_xlnm.Print_Area" localSheetId="1">'Timecard Tools and Info'!$A$1:$I$13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7" l="1"/>
  <c r="L1" i="7"/>
  <c r="F31" i="22"/>
  <c r="E27" i="7"/>
  <c r="O25" i="7"/>
  <c r="N25" i="7"/>
  <c r="M25" i="7"/>
  <c r="L25" i="7"/>
  <c r="R2" i="7"/>
  <c r="C41" i="7"/>
  <c r="K17" i="7"/>
  <c r="A11" i="7"/>
  <c r="A10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K10" i="7"/>
  <c r="K12" i="7"/>
  <c r="C9" i="7"/>
  <c r="M9" i="7"/>
  <c r="K2" i="7"/>
  <c r="K13" i="7"/>
  <c r="K14" i="7"/>
  <c r="K15" i="7"/>
  <c r="K18" i="7"/>
  <c r="K19" i="7"/>
  <c r="K20" i="7"/>
  <c r="K21" i="7"/>
  <c r="K22" i="7"/>
  <c r="K23" i="7"/>
  <c r="A4" i="7"/>
  <c r="D9" i="7"/>
  <c r="E9" i="7"/>
  <c r="T2" i="7"/>
  <c r="T1" i="7"/>
  <c r="K11" i="7"/>
  <c r="K16" i="7"/>
  <c r="H3" i="9"/>
  <c r="E13" i="9"/>
  <c r="E11" i="9"/>
  <c r="I11" i="9"/>
  <c r="H11" i="9"/>
  <c r="G11" i="9"/>
  <c r="F11" i="9"/>
  <c r="B13" i="9"/>
  <c r="B11" i="9"/>
  <c r="A25" i="7"/>
  <c r="K24" i="7"/>
  <c r="S25" i="7"/>
  <c r="N9" i="7"/>
  <c r="O9" i="7"/>
</calcChain>
</file>

<file path=xl/sharedStrings.xml><?xml version="1.0" encoding="utf-8"?>
<sst xmlns="http://schemas.openxmlformats.org/spreadsheetml/2006/main" count="95" uniqueCount="87">
  <si>
    <t>EMPLOYEE ID</t>
  </si>
  <si>
    <t>SCHOOL SITE/DEPT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</si>
  <si>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</si>
  <si>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</si>
  <si>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</si>
  <si>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</si>
  <si>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</si>
  <si>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</si>
  <si>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</si>
  <si>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</si>
  <si>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</si>
  <si>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</si>
  <si>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</si>
  <si>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</si>
  <si>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CERTIFICATED EXTRA DUTY</t>
  </si>
  <si>
    <t>CLASSIFIED EXTRA DUTY</t>
  </si>
  <si>
    <t>TIMECARD:</t>
  </si>
  <si>
    <t>PRINTED NAME:</t>
  </si>
  <si>
    <t>TITLE:</t>
  </si>
  <si>
    <t>SIGNATURE:</t>
  </si>
  <si>
    <t>DATE:</t>
  </si>
  <si>
    <t xml:space="preserve">  օ  Incomplete/incorrect timecards will be returned to the site for correction and processed the following pay period.</t>
  </si>
  <si>
    <t>EMPLOYEE SIGNATURE:</t>
  </si>
  <si>
    <t>HRS WORKED</t>
  </si>
  <si>
    <t>COMMENTS</t>
  </si>
  <si>
    <t>TOTAL ALL HOURS:</t>
  </si>
  <si>
    <t xml:space="preserve">I certify that the information above is true, accurate, and complete and that any absences were recorded in Oracle Absence Management. </t>
  </si>
  <si>
    <t>Timecard Instructions:</t>
  </si>
  <si>
    <t>M</t>
  </si>
  <si>
    <t>T</t>
  </si>
  <si>
    <t>W</t>
  </si>
  <si>
    <t>Th</t>
  </si>
  <si>
    <t>F</t>
  </si>
  <si>
    <t>Oracle Absence Equivalent:</t>
  </si>
  <si>
    <t>Enter the time worked in a day:</t>
  </si>
  <si>
    <t>Hours</t>
  </si>
  <si>
    <t>Minutes</t>
  </si>
  <si>
    <t>Timecard Hrs:</t>
  </si>
  <si>
    <t>VAC/SICK/HOL Timecard Hrs/Absences:</t>
  </si>
  <si>
    <t>Minutes Conversion for Timecards:</t>
  </si>
  <si>
    <t>Timecard Holiday Hrs:</t>
  </si>
  <si>
    <t>OR</t>
  </si>
  <si>
    <t xml:space="preserve"> DAY</t>
  </si>
  <si>
    <t>Enter Regular Scheduled Hrs/Day:</t>
  </si>
  <si>
    <r>
      <rPr>
        <b/>
        <sz val="11"/>
        <color rgb="FFFF0000"/>
        <rFont val="Calibri"/>
        <family val="2"/>
        <scheme val="minor"/>
      </rPr>
      <t>Varied Schedule</t>
    </r>
    <r>
      <rPr>
        <b/>
        <sz val="11"/>
        <color theme="1"/>
        <rFont val="Calibri"/>
        <family val="2"/>
        <scheme val="minor"/>
      </rPr>
      <t xml:space="preserve">
(Daily Hrs. Vary M-F):</t>
    </r>
  </si>
  <si>
    <t>Enter VAC/SICK
Hrs Used:</t>
  </si>
  <si>
    <t>Same Daily Hrs. M-F</t>
  </si>
  <si>
    <t>Click here to access the form</t>
  </si>
  <si>
    <t>SUBMISSION DATE</t>
  </si>
  <si>
    <t>SITE/DEPT.</t>
  </si>
  <si>
    <t>EXPLANATION FOR LATE TIMECARD SUBMISSION:</t>
  </si>
  <si>
    <t>POSITION</t>
  </si>
  <si>
    <t>Print</t>
  </si>
  <si>
    <t>Date</t>
  </si>
  <si>
    <t>Signature</t>
  </si>
  <si>
    <t>TIMECARDS SUBMITTED FOR THE PERIOD(S)</t>
  </si>
  <si>
    <t>Late Timecard Submission Form</t>
  </si>
  <si>
    <t>-</t>
  </si>
  <si>
    <t>Cabinet Level/Evaluator Approval:</t>
  </si>
  <si>
    <t>SELECT TIMECARD TYPE</t>
  </si>
  <si>
    <t xml:space="preserve">  օ  Please keep a copy of your timecard for record purposes.</t>
  </si>
  <si>
    <t>ACTIVITIES MONITOR</t>
  </si>
  <si>
    <t>INSTRUCTIONAL PROVIDER</t>
  </si>
  <si>
    <t>NON-INSTRUCTIONAL</t>
  </si>
  <si>
    <t>SELECT TYPE FROM DROPDOWN</t>
  </si>
  <si>
    <r>
      <t>INSTRUCTIONAL 
(</t>
    </r>
    <r>
      <rPr>
        <u/>
        <sz val="11"/>
        <color theme="1"/>
        <rFont val="Calibri"/>
        <family val="2"/>
        <scheme val="minor"/>
      </rPr>
      <t>WITH STUDENTS</t>
    </r>
    <r>
      <rPr>
        <sz val="11"/>
        <color theme="1"/>
        <rFont val="Calibri"/>
        <family val="2"/>
        <scheme val="minor"/>
      </rPr>
      <t>)</t>
    </r>
  </si>
  <si>
    <t>PRINCIPAL / DEPARTMENT HEAD</t>
  </si>
  <si>
    <t>PAY ASSIGNMENT TITLE/DESCRIPTION OF ACTIVITY:</t>
  </si>
  <si>
    <t>SCH. POLICE/ALARM MONITOR</t>
  </si>
  <si>
    <t>PAY
PERIOD:</t>
  </si>
  <si>
    <t>TOTAL:</t>
  </si>
  <si>
    <t>Helpful
Links:</t>
  </si>
  <si>
    <t>Click HERE to access the timecard deadlines from the Payroll website.</t>
  </si>
  <si>
    <t>Date:</t>
  </si>
  <si>
    <t>SELECT</t>
  </si>
  <si>
    <r>
      <t xml:space="preserve">ADDITIONAL/OTHER APPROVAL </t>
    </r>
    <r>
      <rPr>
        <b/>
        <i/>
        <sz val="12"/>
        <color theme="1"/>
        <rFont val="Calibri"/>
        <family val="2"/>
        <scheme val="minor"/>
      </rPr>
      <t>(if necessary)</t>
    </r>
  </si>
  <si>
    <t xml:space="preserve"> - REQUIRED -</t>
  </si>
  <si>
    <t xml:space="preserve">This form must be completed for timecard submissions over 45 days late.  </t>
  </si>
  <si>
    <t>NAME</t>
  </si>
  <si>
    <t>PHONE #</t>
  </si>
  <si>
    <t>INSTRUCTIONS:</t>
  </si>
  <si>
    <t>FORM INITIATOR CONTACT INFORMATION:</t>
  </si>
  <si>
    <t>Submit the approved form with the late timecard(s) to the Payroll Dept. for processing.</t>
  </si>
  <si>
    <t>Late timecards submitted without the approved form will be returned to the site for correction.</t>
  </si>
  <si>
    <r>
      <rPr>
        <b/>
        <sz val="12"/>
        <color theme="1"/>
        <rFont val="Calibri"/>
        <family val="2"/>
      </rPr>
      <t xml:space="preserve">  օ  </t>
    </r>
    <r>
      <rPr>
        <b/>
        <sz val="12"/>
        <color theme="1"/>
        <rFont val="Calibri"/>
        <family val="2"/>
        <scheme val="minor"/>
      </rPr>
      <t>Timecards must be filled out in excel - handwritten timecards will be rejected.</t>
    </r>
  </si>
  <si>
    <r>
      <t xml:space="preserve">  օ  Timecards submitted over 45 days past the Payroll deadline</t>
    </r>
    <r>
      <rPr>
        <b/>
        <sz val="12"/>
        <color rgb="FFFF0000"/>
        <rFont val="Calibri"/>
        <family val="2"/>
        <scheme val="minor"/>
      </rPr>
      <t xml:space="preserve"> require</t>
    </r>
    <r>
      <rPr>
        <b/>
        <sz val="12"/>
        <color theme="1"/>
        <rFont val="Calibri"/>
        <family val="2"/>
        <scheme val="minor"/>
      </rPr>
      <t xml:space="preserve"> a late timecard form</t>
    </r>
  </si>
  <si>
    <t>Instuctional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</si>
</sst>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u/>
      <sz val="13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theme="1" tint="0.3499862666707357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1">
    <xf numFmtId="0" fontId="0" fillId="0" borderId="0" xfId="0"/>
    <xf numFmtId="0" fontId="1" fillId="0" borderId="0" xfId="0" applyFont="1" applyProtection="1"/>
    <xf numFmtId="0" fontId="0" fillId="0" borderId="0" xfId="0" applyFont="1" applyProtection="1"/>
    <xf numFmtId="0" fontId="0" fillId="2" borderId="0" xfId="0" applyFont="1" applyFill="1" applyBorder="1" applyProtection="1"/>
    <xf numFmtId="0" fontId="1" fillId="2" borderId="0" xfId="0" applyFont="1" applyFill="1" applyBorder="1" applyProtection="1"/>
    <xf numFmtId="0" fontId="0" fillId="0" borderId="0" xfId="0" applyFont="1" applyBorder="1" applyProtection="1"/>
    <xf numFmtId="0" fontId="0" fillId="2" borderId="0" xfId="0" applyFont="1" applyFill="1" applyBorder="1" applyAlignment="1" applyProtection="1"/>
    <xf numFmtId="2" fontId="1" fillId="2" borderId="0" xfId="0" applyNumberFormat="1" applyFont="1" applyFill="1" applyBorder="1" applyAlignment="1" applyProtection="1">
      <alignment horizontal="center"/>
    </xf>
    <xf numFmtId="0" fontId="0" fillId="2" borderId="20" xfId="0" applyFont="1" applyFill="1" applyBorder="1" applyProtection="1"/>
    <xf numFmtId="0" fontId="0" fillId="0" borderId="0" xfId="0" applyProtection="1"/>
    <xf numFmtId="2" fontId="1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wrapText="1"/>
    </xf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Border="1" applyProtection="1"/>
    <xf numFmtId="0" fontId="4" fillId="2" borderId="0" xfId="0" applyFont="1" applyFill="1" applyBorder="1" applyProtection="1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/>
    <xf numFmtId="0" fontId="1" fillId="0" borderId="33" xfId="0" applyFont="1" applyBorder="1" applyAlignment="1" applyProtection="1">
      <alignment wrapText="1"/>
    </xf>
    <xf numFmtId="0" fontId="1" fillId="0" borderId="35" xfId="0" applyFont="1" applyBorder="1" applyAlignment="1" applyProtection="1">
      <alignment wrapText="1"/>
    </xf>
    <xf numFmtId="0" fontId="1" fillId="5" borderId="7" xfId="0" applyFont="1" applyFill="1" applyBorder="1" applyAlignment="1" applyProtection="1">
      <alignment horizontal="center"/>
    </xf>
    <xf numFmtId="0" fontId="1" fillId="4" borderId="34" xfId="0" applyFont="1" applyFill="1" applyBorder="1" applyAlignment="1" applyProtection="1">
      <alignment wrapText="1"/>
    </xf>
    <xf numFmtId="0" fontId="1" fillId="5" borderId="8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4" fontId="1" fillId="2" borderId="25" xfId="0" applyNumberFormat="1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" fillId="2" borderId="24" xfId="0" applyFont="1" applyFill="1" applyBorder="1" applyAlignment="1" applyProtection="1"/>
    <xf numFmtId="0" fontId="1" fillId="2" borderId="24" xfId="0" applyFont="1" applyFill="1" applyBorder="1" applyAlignment="1" applyProtection="1">
      <alignment horizontal="left"/>
    </xf>
    <xf numFmtId="0" fontId="9" fillId="2" borderId="18" xfId="0" applyFont="1" applyFill="1" applyBorder="1" applyAlignment="1" applyProtection="1">
      <alignment vertical="center"/>
    </xf>
    <xf numFmtId="0" fontId="9" fillId="2" borderId="18" xfId="0" applyFont="1" applyFill="1" applyBorder="1" applyAlignment="1" applyProtection="1"/>
    <xf numFmtId="0" fontId="9" fillId="2" borderId="0" xfId="0" applyFont="1" applyFill="1" applyBorder="1" applyAlignment="1" applyProtection="1"/>
    <xf numFmtId="0" fontId="1" fillId="4" borderId="4" xfId="0" applyFont="1" applyFill="1" applyBorder="1" applyAlignment="1" applyProtection="1"/>
    <xf numFmtId="0" fontId="9" fillId="2" borderId="6" xfId="0" applyFont="1" applyFill="1" applyBorder="1" applyAlignment="1" applyProtection="1"/>
    <xf numFmtId="2" fontId="1" fillId="4" borderId="17" xfId="0" applyNumberFormat="1" applyFont="1" applyFill="1" applyBorder="1" applyAlignment="1" applyProtection="1">
      <alignment horizontal="center"/>
    </xf>
    <xf numFmtId="0" fontId="0" fillId="2" borderId="0" xfId="0" applyFont="1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Border="1" applyAlignment="1" applyProtection="1"/>
    <xf numFmtId="0" fontId="4" fillId="2" borderId="0" xfId="0" applyFont="1" applyFill="1" applyAlignment="1" applyProtection="1"/>
    <xf numFmtId="0" fontId="11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 wrapText="1"/>
    </xf>
    <xf numFmtId="0" fontId="12" fillId="2" borderId="0" xfId="0" applyFont="1" applyFill="1" applyProtection="1"/>
    <xf numFmtId="14" fontId="0" fillId="0" borderId="12" xfId="0" applyNumberFormat="1" applyFont="1" applyFill="1" applyBorder="1" applyAlignment="1" applyProtection="1">
      <alignment horizontal="center" wrapText="1"/>
      <protection locked="0"/>
    </xf>
    <xf numFmtId="2" fontId="0" fillId="9" borderId="17" xfId="0" applyNumberFormat="1" applyFont="1" applyFill="1" applyBorder="1" applyAlignment="1" applyProtection="1">
      <alignment horizontal="center" wrapText="1"/>
      <protection locked="0"/>
    </xf>
    <xf numFmtId="2" fontId="0" fillId="9" borderId="17" xfId="0" applyNumberFormat="1" applyFont="1" applyFill="1" applyBorder="1" applyAlignment="1" applyProtection="1">
      <alignment horizontal="center"/>
      <protection locked="0"/>
    </xf>
    <xf numFmtId="2" fontId="0" fillId="9" borderId="36" xfId="0" applyNumberFormat="1" applyFont="1" applyFill="1" applyBorder="1" applyAlignment="1" applyProtection="1">
      <alignment horizontal="center"/>
      <protection locked="0"/>
    </xf>
    <xf numFmtId="2" fontId="1" fillId="4" borderId="36" xfId="0" applyNumberFormat="1" applyFont="1" applyFill="1" applyBorder="1" applyAlignment="1" applyProtection="1">
      <alignment horizontal="center"/>
    </xf>
    <xf numFmtId="0" fontId="0" fillId="0" borderId="0" xfId="0" applyFont="1" applyAlignment="1" applyProtection="1">
      <alignment wrapText="1"/>
    </xf>
    <xf numFmtId="0" fontId="12" fillId="2" borderId="0" xfId="0" applyFont="1" applyFill="1" applyBorder="1" applyAlignment="1" applyProtection="1">
      <alignment horizontal="left"/>
    </xf>
    <xf numFmtId="0" fontId="12" fillId="2" borderId="25" xfId="0" applyFont="1" applyFill="1" applyBorder="1" applyAlignment="1" applyProtection="1">
      <alignment horizontal="left"/>
    </xf>
    <xf numFmtId="2" fontId="4" fillId="0" borderId="17" xfId="0" applyNumberFormat="1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/>
    <xf numFmtId="0" fontId="14" fillId="0" borderId="6" xfId="1" applyFont="1" applyFill="1" applyBorder="1" applyAlignment="1" applyProtection="1"/>
    <xf numFmtId="0" fontId="1" fillId="11" borderId="17" xfId="0" applyFont="1" applyFill="1" applyBorder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2" fontId="10" fillId="2" borderId="0" xfId="0" applyNumberFormat="1" applyFont="1" applyFill="1" applyBorder="1" applyAlignment="1" applyProtection="1">
      <alignment horizontal="center" wrapText="1"/>
    </xf>
    <xf numFmtId="2" fontId="17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 wrapText="1"/>
    </xf>
    <xf numFmtId="2" fontId="18" fillId="2" borderId="0" xfId="0" applyNumberFormat="1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/>
    <xf numFmtId="0" fontId="6" fillId="2" borderId="0" xfId="0" applyFont="1" applyFill="1" applyBorder="1" applyAlignment="1" applyProtection="1">
      <alignment vertical="center" wrapText="1"/>
    </xf>
    <xf numFmtId="0" fontId="13" fillId="2" borderId="25" xfId="0" applyFont="1" applyFill="1" applyBorder="1" applyAlignment="1" applyProtection="1">
      <alignment horizontal="left"/>
    </xf>
    <xf numFmtId="2" fontId="19" fillId="2" borderId="24" xfId="0" applyNumberFormat="1" applyFont="1" applyFill="1" applyBorder="1" applyAlignment="1" applyProtection="1">
      <alignment horizontal="center" vertical="center" wrapText="1"/>
    </xf>
    <xf numFmtId="2" fontId="19" fillId="2" borderId="0" xfId="0" applyNumberFormat="1" applyFont="1" applyFill="1" applyBorder="1" applyAlignment="1" applyProtection="1">
      <alignment horizontal="center" vertical="center" wrapText="1"/>
    </xf>
    <xf numFmtId="2" fontId="12" fillId="2" borderId="49" xfId="0" applyNumberFormat="1" applyFont="1" applyFill="1" applyBorder="1" applyAlignment="1" applyProtection="1">
      <alignment horizontal="left"/>
    </xf>
    <xf numFmtId="2" fontId="23" fillId="13" borderId="43" xfId="0" applyNumberFormat="1" applyFont="1" applyFill="1" applyBorder="1" applyAlignment="1" applyProtection="1">
      <alignment horizontal="center" wrapText="1"/>
    </xf>
    <xf numFmtId="2" fontId="25" fillId="13" borderId="44" xfId="0" applyNumberFormat="1" applyFont="1" applyFill="1" applyBorder="1" applyAlignment="1" applyProtection="1">
      <alignment horizontal="center"/>
    </xf>
    <xf numFmtId="0" fontId="4" fillId="11" borderId="17" xfId="0" applyFont="1" applyFill="1" applyBorder="1" applyAlignment="1" applyProtection="1">
      <alignment horizontal="center"/>
    </xf>
    <xf numFmtId="0" fontId="4" fillId="11" borderId="21" xfId="0" applyFont="1" applyFill="1" applyBorder="1" applyAlignment="1" applyProtection="1">
      <alignment horizontal="center"/>
    </xf>
    <xf numFmtId="0" fontId="12" fillId="11" borderId="1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12" fillId="2" borderId="42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4" fillId="2" borderId="25" xfId="0" applyFont="1" applyFill="1" applyBorder="1" applyAlignment="1" applyProtection="1"/>
    <xf numFmtId="0" fontId="4" fillId="2" borderId="42" xfId="0" applyFont="1" applyFill="1" applyBorder="1" applyAlignment="1" applyProtection="1"/>
    <xf numFmtId="0" fontId="11" fillId="2" borderId="42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0" fillId="2" borderId="53" xfId="0" applyFont="1" applyFill="1" applyBorder="1" applyAlignment="1" applyProtection="1"/>
    <xf numFmtId="0" fontId="12" fillId="2" borderId="53" xfId="0" applyFont="1" applyFill="1" applyBorder="1" applyAlignment="1" applyProtection="1">
      <alignment horizontal="center"/>
    </xf>
    <xf numFmtId="0" fontId="11" fillId="2" borderId="53" xfId="0" applyFont="1" applyFill="1" applyBorder="1" applyAlignment="1" applyProtection="1">
      <alignment horizontal="center"/>
    </xf>
    <xf numFmtId="49" fontId="0" fillId="2" borderId="25" xfId="0" applyNumberFormat="1" applyFont="1" applyFill="1" applyBorder="1" applyAlignment="1" applyProtection="1">
      <alignment wrapText="1"/>
    </xf>
    <xf numFmtId="0" fontId="5" fillId="5" borderId="22" xfId="0" applyFont="1" applyFill="1" applyBorder="1" applyAlignment="1" applyProtection="1">
      <alignment horizontal="center"/>
      <protection locked="0"/>
    </xf>
    <xf numFmtId="0" fontId="31" fillId="2" borderId="24" xfId="0" applyFont="1" applyFill="1" applyBorder="1" applyAlignment="1" applyProtection="1">
      <alignment horizontal="left"/>
    </xf>
    <xf numFmtId="0" fontId="4" fillId="2" borderId="24" xfId="0" applyFont="1" applyFill="1" applyBorder="1" applyAlignment="1" applyProtection="1">
      <alignment horizontal="left"/>
    </xf>
    <xf numFmtId="14" fontId="4" fillId="2" borderId="49" xfId="0" applyNumberFormat="1" applyFont="1" applyFill="1" applyBorder="1" applyAlignment="1" applyProtection="1">
      <alignment horizontal="center" wrapText="1"/>
      <protection locked="0"/>
    </xf>
    <xf numFmtId="14" fontId="4" fillId="2" borderId="48" xfId="0" applyNumberFormat="1" applyFont="1" applyFill="1" applyBorder="1" applyAlignment="1" applyProtection="1">
      <alignment horizontal="center" wrapText="1"/>
      <protection locked="0"/>
    </xf>
    <xf numFmtId="0" fontId="29" fillId="2" borderId="42" xfId="1" applyFont="1" applyFill="1" applyBorder="1" applyAlignment="1" applyProtection="1">
      <alignment horizontal="left"/>
    </xf>
    <xf numFmtId="0" fontId="29" fillId="2" borderId="50" xfId="1" applyFont="1" applyFill="1" applyBorder="1" applyAlignment="1" applyProtection="1">
      <alignment horizontal="left"/>
    </xf>
    <xf numFmtId="0" fontId="12" fillId="11" borderId="22" xfId="0" applyFont="1" applyFill="1" applyBorder="1" applyAlignment="1" applyProtection="1">
      <alignment horizontal="center" vertical="center"/>
    </xf>
    <xf numFmtId="0" fontId="12" fillId="11" borderId="23" xfId="0" applyFont="1" applyFill="1" applyBorder="1" applyAlignment="1" applyProtection="1">
      <alignment horizontal="center" vertical="center"/>
    </xf>
    <xf numFmtId="0" fontId="12" fillId="11" borderId="11" xfId="0" applyFont="1" applyFill="1" applyBorder="1" applyAlignment="1" applyProtection="1">
      <alignment horizontal="center" vertical="center"/>
    </xf>
    <xf numFmtId="0" fontId="12" fillId="11" borderId="1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horizontal="center" wrapText="1"/>
    </xf>
    <xf numFmtId="0" fontId="23" fillId="13" borderId="45" xfId="0" applyFont="1" applyFill="1" applyBorder="1" applyAlignment="1" applyProtection="1">
      <alignment horizontal="center" vertical="center" wrapText="1"/>
    </xf>
    <xf numFmtId="0" fontId="23" fillId="13" borderId="46" xfId="0" applyFont="1" applyFill="1" applyBorder="1" applyAlignment="1" applyProtection="1">
      <alignment horizontal="center" vertical="center" wrapText="1"/>
    </xf>
    <xf numFmtId="0" fontId="28" fillId="0" borderId="17" xfId="0" applyFont="1" applyBorder="1" applyAlignment="1" applyProtection="1">
      <alignment horizontal="center"/>
      <protection locked="0"/>
    </xf>
    <xf numFmtId="0" fontId="5" fillId="11" borderId="1" xfId="0" applyFont="1" applyFill="1" applyBorder="1" applyAlignment="1" applyProtection="1">
      <alignment horizontal="center"/>
    </xf>
    <xf numFmtId="0" fontId="5" fillId="11" borderId="2" xfId="0" applyFont="1" applyFill="1" applyBorder="1" applyAlignment="1" applyProtection="1">
      <alignment horizontal="center"/>
    </xf>
    <xf numFmtId="0" fontId="5" fillId="11" borderId="3" xfId="0" applyFont="1" applyFill="1" applyBorder="1" applyAlignment="1" applyProtection="1">
      <alignment horizontal="center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49" fontId="12" fillId="2" borderId="2" xfId="0" applyNumberFormat="1" applyFont="1" applyFill="1" applyBorder="1" applyAlignment="1" applyProtection="1">
      <alignment horizontal="center"/>
      <protection locked="0"/>
    </xf>
    <xf numFmtId="49" fontId="12" fillId="2" borderId="3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 wrapText="1"/>
      <protection locked="0"/>
    </xf>
    <xf numFmtId="2" fontId="4" fillId="2" borderId="29" xfId="0" applyNumberFormat="1" applyFont="1" applyFill="1" applyBorder="1" applyAlignment="1" applyProtection="1">
      <alignment horizontal="center" wrapText="1"/>
      <protection locked="0"/>
    </xf>
    <xf numFmtId="0" fontId="16" fillId="12" borderId="22" xfId="0" applyFont="1" applyFill="1" applyBorder="1" applyAlignment="1" applyProtection="1">
      <alignment horizontal="center" vertical="center"/>
      <protection locked="0"/>
    </xf>
    <xf numFmtId="0" fontId="16" fillId="12" borderId="9" xfId="0" applyFont="1" applyFill="1" applyBorder="1" applyAlignment="1" applyProtection="1">
      <alignment horizontal="center" vertical="center"/>
      <protection locked="0"/>
    </xf>
    <xf numFmtId="0" fontId="16" fillId="12" borderId="23" xfId="0" applyFont="1" applyFill="1" applyBorder="1" applyAlignment="1" applyProtection="1">
      <alignment horizontal="center" vertical="center"/>
      <protection locked="0"/>
    </xf>
    <xf numFmtId="0" fontId="16" fillId="12" borderId="11" xfId="0" applyFont="1" applyFill="1" applyBorder="1" applyAlignment="1" applyProtection="1">
      <alignment horizontal="center" vertical="center"/>
      <protection locked="0"/>
    </xf>
    <xf numFmtId="0" fontId="16" fillId="12" borderId="6" xfId="0" applyFont="1" applyFill="1" applyBorder="1" applyAlignment="1" applyProtection="1">
      <alignment horizontal="center" vertical="center"/>
      <protection locked="0"/>
    </xf>
    <xf numFmtId="0" fontId="16" fillId="12" borderId="1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/>
    </xf>
    <xf numFmtId="0" fontId="4" fillId="11" borderId="16" xfId="0" applyFont="1" applyFill="1" applyBorder="1" applyAlignment="1" applyProtection="1">
      <alignment horizontal="center"/>
    </xf>
    <xf numFmtId="2" fontId="25" fillId="13" borderId="45" xfId="0" applyNumberFormat="1" applyFont="1" applyFill="1" applyBorder="1" applyAlignment="1" applyProtection="1">
      <alignment horizontal="center"/>
    </xf>
    <xf numFmtId="2" fontId="25" fillId="13" borderId="46" xfId="0" applyNumberFormat="1" applyFont="1" applyFill="1" applyBorder="1" applyAlignment="1" applyProtection="1">
      <alignment horizontal="center"/>
    </xf>
    <xf numFmtId="0" fontId="22" fillId="2" borderId="9" xfId="0" applyFont="1" applyFill="1" applyBorder="1" applyAlignment="1" applyProtection="1">
      <alignment horizontal="center"/>
    </xf>
    <xf numFmtId="0" fontId="22" fillId="2" borderId="23" xfId="0" applyFont="1" applyFill="1" applyBorder="1" applyAlignment="1" applyProtection="1">
      <alignment horizontal="center"/>
    </xf>
    <xf numFmtId="49" fontId="25" fillId="12" borderId="6" xfId="0" applyNumberFormat="1" applyFont="1" applyFill="1" applyBorder="1" applyAlignment="1" applyProtection="1">
      <alignment horizontal="center"/>
      <protection locked="0"/>
    </xf>
    <xf numFmtId="49" fontId="25" fillId="12" borderId="10" xfId="0" applyNumberFormat="1" applyFont="1" applyFill="1" applyBorder="1" applyAlignment="1" applyProtection="1">
      <alignment horizontal="center"/>
      <protection locked="0"/>
    </xf>
    <xf numFmtId="0" fontId="1" fillId="11" borderId="17" xfId="0" applyFont="1" applyFill="1" applyBorder="1" applyAlignment="1" applyProtection="1">
      <alignment horizontal="center" wrapText="1"/>
    </xf>
    <xf numFmtId="49" fontId="12" fillId="2" borderId="2" xfId="0" applyNumberFormat="1" applyFont="1" applyFill="1" applyBorder="1" applyAlignment="1" applyProtection="1">
      <alignment horizontal="center" wrapText="1"/>
      <protection locked="0"/>
    </xf>
    <xf numFmtId="49" fontId="12" fillId="2" borderId="3" xfId="0" applyNumberFormat="1" applyFont="1" applyFill="1" applyBorder="1" applyAlignment="1" applyProtection="1">
      <alignment horizontal="center" wrapText="1"/>
      <protection locked="0"/>
    </xf>
    <xf numFmtId="0" fontId="12" fillId="11" borderId="22" xfId="0" applyFont="1" applyFill="1" applyBorder="1" applyAlignment="1" applyProtection="1">
      <alignment horizontal="center" vertical="center" wrapText="1"/>
    </xf>
    <xf numFmtId="0" fontId="12" fillId="11" borderId="23" xfId="0" applyFont="1" applyFill="1" applyBorder="1" applyAlignment="1" applyProtection="1">
      <alignment horizontal="center" vertical="center" wrapText="1"/>
    </xf>
    <xf numFmtId="0" fontId="12" fillId="11" borderId="11" xfId="0" applyFont="1" applyFill="1" applyBorder="1" applyAlignment="1" applyProtection="1">
      <alignment horizontal="center" vertical="center" wrapText="1"/>
    </xf>
    <xf numFmtId="0" fontId="12" fillId="11" borderId="10" xfId="0" applyFont="1" applyFill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 wrapText="1"/>
    </xf>
    <xf numFmtId="0" fontId="27" fillId="2" borderId="13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5" fillId="3" borderId="23" xfId="0" applyFont="1" applyFill="1" applyBorder="1" applyAlignment="1" applyProtection="1">
      <alignment horizontal="center"/>
    </xf>
    <xf numFmtId="2" fontId="26" fillId="13" borderId="44" xfId="0" applyNumberFormat="1" applyFont="1" applyFill="1" applyBorder="1" applyAlignment="1" applyProtection="1">
      <alignment horizontal="center"/>
    </xf>
    <xf numFmtId="2" fontId="26" fillId="13" borderId="47" xfId="0" applyNumberFormat="1" applyFont="1" applyFill="1" applyBorder="1" applyAlignment="1" applyProtection="1">
      <alignment horizontal="center"/>
    </xf>
    <xf numFmtId="0" fontId="28" fillId="0" borderId="21" xfId="0" applyFont="1" applyBorder="1" applyAlignment="1" applyProtection="1">
      <alignment horizontal="center"/>
      <protection locked="0"/>
    </xf>
    <xf numFmtId="0" fontId="21" fillId="11" borderId="15" xfId="0" quotePrefix="1" applyFont="1" applyFill="1" applyBorder="1" applyAlignment="1" applyProtection="1">
      <alignment horizontal="center"/>
    </xf>
    <xf numFmtId="0" fontId="21" fillId="11" borderId="16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52" xfId="0" applyFont="1" applyFill="1" applyBorder="1" applyAlignment="1" applyProtection="1">
      <alignment horizontal="center"/>
      <protection locked="0"/>
    </xf>
    <xf numFmtId="14" fontId="4" fillId="12" borderId="17" xfId="0" applyNumberFormat="1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left"/>
    </xf>
    <xf numFmtId="0" fontId="4" fillId="2" borderId="17" xfId="0" applyFont="1" applyFill="1" applyBorder="1" applyAlignment="1" applyProtection="1">
      <alignment horizontal="left"/>
    </xf>
    <xf numFmtId="0" fontId="4" fillId="2" borderId="34" xfId="0" applyFont="1" applyFill="1" applyBorder="1" applyAlignment="1" applyProtection="1">
      <alignment horizontal="left" wrapText="1"/>
    </xf>
    <xf numFmtId="0" fontId="4" fillId="2" borderId="17" xfId="0" applyFont="1" applyFill="1" applyBorder="1" applyAlignment="1" applyProtection="1">
      <alignment horizontal="left" wrapText="1"/>
    </xf>
    <xf numFmtId="2" fontId="4" fillId="2" borderId="49" xfId="0" applyNumberFormat="1" applyFont="1" applyFill="1" applyBorder="1" applyAlignment="1" applyProtection="1">
      <alignment horizontal="center" wrapText="1"/>
    </xf>
    <xf numFmtId="0" fontId="4" fillId="11" borderId="14" xfId="0" applyFont="1" applyFill="1" applyBorder="1" applyAlignment="1" applyProtection="1">
      <alignment horizontal="center"/>
    </xf>
    <xf numFmtId="2" fontId="21" fillId="2" borderId="22" xfId="0" applyNumberFormat="1" applyFont="1" applyFill="1" applyBorder="1" applyAlignment="1" applyProtection="1">
      <alignment horizontal="left" wrapText="1"/>
    </xf>
    <xf numFmtId="2" fontId="21" fillId="2" borderId="9" xfId="0" applyNumberFormat="1" applyFont="1" applyFill="1" applyBorder="1" applyAlignment="1" applyProtection="1">
      <alignment horizontal="left" wrapText="1"/>
    </xf>
    <xf numFmtId="2" fontId="27" fillId="2" borderId="11" xfId="0" applyNumberFormat="1" applyFont="1" applyFill="1" applyBorder="1" applyAlignment="1" applyProtection="1">
      <alignment horizontal="center" vertical="center" wrapText="1"/>
    </xf>
    <xf numFmtId="2" fontId="27" fillId="2" borderId="6" xfId="0" applyNumberFormat="1" applyFont="1" applyFill="1" applyBorder="1" applyAlignment="1" applyProtection="1">
      <alignment horizontal="center" vertical="center" wrapText="1"/>
    </xf>
    <xf numFmtId="2" fontId="27" fillId="2" borderId="10" xfId="0" applyNumberFormat="1" applyFont="1" applyFill="1" applyBorder="1" applyAlignment="1" applyProtection="1">
      <alignment horizontal="center" vertical="center" wrapText="1"/>
    </xf>
    <xf numFmtId="0" fontId="12" fillId="2" borderId="35" xfId="0" applyFont="1" applyFill="1" applyBorder="1" applyAlignment="1" applyProtection="1">
      <alignment horizontal="center" wrapText="1"/>
    </xf>
    <xf numFmtId="0" fontId="12" fillId="2" borderId="42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29" fillId="0" borderId="6" xfId="1" applyFont="1" applyFill="1" applyBorder="1" applyAlignment="1" applyProtection="1">
      <alignment horizontal="left"/>
    </xf>
    <xf numFmtId="0" fontId="29" fillId="0" borderId="10" xfId="1" applyFont="1" applyFill="1" applyBorder="1" applyAlignment="1" applyProtection="1">
      <alignment horizontal="left"/>
    </xf>
    <xf numFmtId="0" fontId="4" fillId="2" borderId="30" xfId="0" applyFont="1" applyFill="1" applyBorder="1" applyAlignment="1" applyProtection="1">
      <alignment horizontal="left"/>
    </xf>
    <xf numFmtId="0" fontId="4" fillId="2" borderId="29" xfId="0" applyFont="1" applyFill="1" applyBorder="1" applyAlignment="1" applyProtection="1">
      <alignment horizontal="left"/>
    </xf>
    <xf numFmtId="0" fontId="4" fillId="2" borderId="30" xfId="0" applyFont="1" applyFill="1" applyBorder="1" applyAlignment="1" applyProtection="1"/>
    <xf numFmtId="0" fontId="4" fillId="2" borderId="51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 wrapText="1"/>
      <protection locked="0"/>
    </xf>
    <xf numFmtId="0" fontId="20" fillId="0" borderId="3" xfId="0" applyFont="1" applyFill="1" applyBorder="1" applyAlignment="1" applyProtection="1">
      <alignment horizontal="center" wrapText="1"/>
      <protection locked="0"/>
    </xf>
    <xf numFmtId="0" fontId="29" fillId="2" borderId="0" xfId="1" quotePrefix="1" applyFont="1" applyFill="1" applyBorder="1" applyAlignment="1" applyProtection="1">
      <alignment horizontal="left"/>
    </xf>
    <xf numFmtId="0" fontId="29" fillId="2" borderId="25" xfId="1" quotePrefix="1" applyFont="1" applyFill="1" applyBorder="1" applyAlignment="1" applyProtection="1">
      <alignment horizontal="left"/>
    </xf>
    <xf numFmtId="2" fontId="1" fillId="4" borderId="5" xfId="0" applyNumberFormat="1" applyFont="1" applyFill="1" applyBorder="1" applyAlignment="1" applyProtection="1">
      <alignment horizontal="center"/>
    </xf>
    <xf numFmtId="2" fontId="1" fillId="4" borderId="13" xfId="0" applyNumberFormat="1" applyFont="1" applyFill="1" applyBorder="1" applyAlignment="1" applyProtection="1">
      <alignment horizontal="center"/>
    </xf>
    <xf numFmtId="0" fontId="2" fillId="10" borderId="15" xfId="0" applyFont="1" applyFill="1" applyBorder="1" applyAlignment="1" applyProtection="1">
      <alignment horizontal="center"/>
    </xf>
    <xf numFmtId="0" fontId="2" fillId="10" borderId="16" xfId="0" applyFont="1" applyFill="1" applyBorder="1" applyAlignment="1" applyProtection="1">
      <alignment horizontal="center"/>
    </xf>
    <xf numFmtId="0" fontId="2" fillId="10" borderId="14" xfId="0" applyFont="1" applyFill="1" applyBorder="1" applyAlignment="1" applyProtection="1">
      <alignment horizontal="center"/>
    </xf>
    <xf numFmtId="0" fontId="2" fillId="10" borderId="22" xfId="0" applyFont="1" applyFill="1" applyBorder="1" applyAlignment="1" applyProtection="1">
      <alignment horizontal="center"/>
    </xf>
    <xf numFmtId="0" fontId="2" fillId="10" borderId="9" xfId="0" applyFont="1" applyFill="1" applyBorder="1" applyAlignment="1" applyProtection="1">
      <alignment horizontal="center"/>
    </xf>
    <xf numFmtId="0" fontId="2" fillId="10" borderId="23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/>
    </xf>
    <xf numFmtId="0" fontId="1" fillId="4" borderId="36" xfId="0" applyFont="1" applyFill="1" applyBorder="1" applyAlignment="1" applyProtection="1">
      <alignment horizontal="center"/>
    </xf>
    <xf numFmtId="0" fontId="2" fillId="7" borderId="17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  <protection locked="0"/>
    </xf>
    <xf numFmtId="0" fontId="1" fillId="0" borderId="33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2" borderId="39" xfId="0" applyFont="1" applyFill="1" applyBorder="1" applyAlignment="1" applyProtection="1">
      <alignment horizontal="left"/>
    </xf>
    <xf numFmtId="0" fontId="1" fillId="2" borderId="37" xfId="0" applyFont="1" applyFill="1" applyBorder="1" applyAlignment="1" applyProtection="1">
      <alignment horizontal="left"/>
    </xf>
    <xf numFmtId="0" fontId="1" fillId="2" borderId="38" xfId="0" applyFont="1" applyFill="1" applyBorder="1" applyAlignment="1" applyProtection="1">
      <alignment horizontal="left"/>
    </xf>
    <xf numFmtId="0" fontId="0" fillId="6" borderId="37" xfId="0" applyFill="1" applyBorder="1" applyAlignment="1" applyProtection="1">
      <alignment horizontal="center"/>
      <protection locked="0"/>
    </xf>
    <xf numFmtId="0" fontId="0" fillId="6" borderId="38" xfId="0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>
      <alignment horizontal="center" wrapText="1"/>
    </xf>
    <xf numFmtId="0" fontId="1" fillId="3" borderId="31" xfId="0" applyFont="1" applyFill="1" applyBorder="1" applyAlignment="1" applyProtection="1">
      <alignment horizontal="center" wrapText="1"/>
    </xf>
    <xf numFmtId="0" fontId="1" fillId="3" borderId="18" xfId="0" applyFont="1" applyFill="1" applyBorder="1" applyAlignment="1" applyProtection="1">
      <alignment horizontal="center" wrapText="1"/>
    </xf>
    <xf numFmtId="0" fontId="1" fillId="3" borderId="19" xfId="0" applyFont="1" applyFill="1" applyBorder="1" applyAlignment="1" applyProtection="1">
      <alignment horizontal="center" wrapText="1"/>
    </xf>
    <xf numFmtId="0" fontId="1" fillId="3" borderId="28" xfId="0" applyFont="1" applyFill="1" applyBorder="1" applyAlignment="1" applyProtection="1">
      <alignment horizontal="center" wrapText="1"/>
    </xf>
    <xf numFmtId="0" fontId="1" fillId="3" borderId="32" xfId="0" applyFont="1" applyFill="1" applyBorder="1" applyAlignment="1" applyProtection="1">
      <alignment horizontal="center" wrapText="1"/>
    </xf>
    <xf numFmtId="0" fontId="1" fillId="3" borderId="17" xfId="0" applyFont="1" applyFill="1" applyBorder="1" applyAlignment="1" applyProtection="1">
      <alignment horizontal="center" wrapText="1"/>
    </xf>
    <xf numFmtId="0" fontId="1" fillId="3" borderId="17" xfId="0" applyFont="1" applyFill="1" applyBorder="1" applyAlignment="1" applyProtection="1">
      <alignment horizontal="center"/>
    </xf>
    <xf numFmtId="0" fontId="1" fillId="3" borderId="36" xfId="0" applyFont="1" applyFill="1" applyBorder="1" applyAlignment="1" applyProtection="1">
      <alignment horizontal="center"/>
    </xf>
    <xf numFmtId="2" fontId="0" fillId="8" borderId="17" xfId="0" applyNumberForma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 applyProtection="1">
      <alignment horizontal="center"/>
    </xf>
    <xf numFmtId="0" fontId="4" fillId="11" borderId="40" xfId="0" applyFont="1" applyFill="1" applyBorder="1" applyAlignment="1" applyProtection="1">
      <alignment horizontal="center" wrapText="1"/>
    </xf>
    <xf numFmtId="0" fontId="4" fillId="11" borderId="41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4" fillId="11" borderId="1" xfId="0" applyFont="1" applyFill="1" applyBorder="1" applyAlignment="1" applyProtection="1">
      <alignment horizontal="center"/>
    </xf>
    <xf numFmtId="0" fontId="4" fillId="11" borderId="2" xfId="0" applyFont="1" applyFill="1" applyBorder="1" applyAlignment="1" applyProtection="1">
      <alignment horizontal="center"/>
    </xf>
    <xf numFmtId="0" fontId="4" fillId="11" borderId="3" xfId="0" applyFont="1" applyFill="1" applyBorder="1" applyAlignment="1" applyProtection="1">
      <alignment horizontal="center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49" fontId="0" fillId="0" borderId="3" xfId="0" applyNumberFormat="1" applyFont="1" applyFill="1" applyBorder="1" applyAlignment="1" applyProtection="1">
      <alignment horizontal="center"/>
      <protection locked="0"/>
    </xf>
    <xf numFmtId="0" fontId="30" fillId="2" borderId="0" xfId="0" applyFont="1" applyFill="1" applyAlignment="1" applyProtection="1">
      <alignment horizontal="center" wrapText="1"/>
    </xf>
    <xf numFmtId="0" fontId="30" fillId="2" borderId="25" xfId="0" applyFont="1" applyFill="1" applyBorder="1" applyAlignment="1" applyProtection="1">
      <alignment horizontal="center" wrapText="1"/>
    </xf>
    <xf numFmtId="49" fontId="0" fillId="0" borderId="1" xfId="0" applyNumberFormat="1" applyFont="1" applyFill="1" applyBorder="1" applyAlignment="1" applyProtection="1">
      <alignment horizontal="center" wrapText="1"/>
      <protection locked="0"/>
    </xf>
    <xf numFmtId="49" fontId="0" fillId="0" borderId="2" xfId="0" applyNumberFormat="1" applyFont="1" applyFill="1" applyBorder="1" applyAlignment="1" applyProtection="1">
      <alignment horizontal="center" wrapText="1"/>
      <protection locked="0"/>
    </xf>
    <xf numFmtId="49" fontId="0" fillId="0" borderId="3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49" fontId="0" fillId="0" borderId="22" xfId="0" applyNumberFormat="1" applyFill="1" applyBorder="1" applyAlignment="1" applyProtection="1">
      <alignment horizontal="left" vertical="top" wrapText="1"/>
      <protection locked="0"/>
    </xf>
    <xf numFmtId="49" fontId="0" fillId="0" borderId="9" xfId="0" applyNumberFormat="1" applyFill="1" applyBorder="1" applyAlignment="1" applyProtection="1">
      <alignment horizontal="left" vertical="top" wrapText="1"/>
      <protection locked="0"/>
    </xf>
    <xf numFmtId="49" fontId="0" fillId="0" borderId="23" xfId="0" applyNumberFormat="1" applyFill="1" applyBorder="1" applyAlignment="1" applyProtection="1">
      <alignment horizontal="left" vertical="top" wrapText="1"/>
      <protection locked="0"/>
    </xf>
    <xf numFmtId="49" fontId="0" fillId="0" borderId="24" xfId="0" applyNumberFormat="1" applyFill="1" applyBorder="1" applyAlignment="1" applyProtection="1">
      <alignment horizontal="left" vertical="top" wrapText="1"/>
      <protection locked="0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49" fontId="0" fillId="0" borderId="25" xfId="0" applyNumberFormat="1" applyFill="1" applyBorder="1" applyAlignment="1" applyProtection="1">
      <alignment horizontal="left" vertical="top" wrapText="1"/>
      <protection locked="0"/>
    </xf>
    <xf numFmtId="49" fontId="0" fillId="0" borderId="11" xfId="0" applyNumberFormat="1" applyFill="1" applyBorder="1" applyAlignment="1" applyProtection="1">
      <alignment horizontal="left" vertical="top" wrapText="1"/>
      <protection locked="0"/>
    </xf>
    <xf numFmtId="49" fontId="0" fillId="0" borderId="6" xfId="0" applyNumberFormat="1" applyFill="1" applyBorder="1" applyAlignment="1" applyProtection="1">
      <alignment horizontal="left" vertical="top" wrapText="1"/>
      <protection locked="0"/>
    </xf>
    <xf numFmtId="49" fontId="0" fillId="0" borderId="10" xfId="0" applyNumberFormat="1" applyFill="1" applyBorder="1" applyAlignment="1" applyProtection="1">
      <alignment horizontal="left" vertical="top" wrapText="1"/>
      <protection locked="0"/>
    </xf>
    <xf numFmtId="0" fontId="4" fillId="11" borderId="1" xfId="0" applyFont="1" applyFill="1" applyBorder="1" applyAlignment="1" applyProtection="1">
      <alignment horizontal="left" wrapText="1"/>
    </xf>
    <xf numFmtId="0" fontId="4" fillId="11" borderId="2" xfId="0" applyFont="1" applyFill="1" applyBorder="1" applyAlignment="1" applyProtection="1">
      <alignment horizontal="left" wrapText="1"/>
    </xf>
    <xf numFmtId="0" fontId="4" fillId="11" borderId="3" xfId="0" applyFont="1" applyFill="1" applyBorder="1" applyAlignment="1" applyProtection="1">
      <alignment horizontal="left" wrapText="1"/>
    </xf>
    <xf numFmtId="0" fontId="1" fillId="2" borderId="6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26">
    <dxf>
      <fill>
        <patternFill>
          <bgColor rgb="FFFFD5D5"/>
        </patternFill>
      </fill>
    </dxf>
    <dxf>
      <fill>
        <patternFill>
          <bgColor rgb="FFFFD5D5"/>
        </patternFill>
      </fill>
    </dxf>
    <dxf>
      <fill>
        <patternFill>
          <bgColor rgb="FFFFD5D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D5D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2"/>
      </font>
    </dxf>
    <dxf>
      <fill>
        <patternFill>
          <bgColor theme="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D5D5"/>
        </patternFill>
      </fill>
    </dxf>
    <dxf>
      <fill>
        <patternFill>
          <bgColor rgb="FFFFD5D5"/>
        </patternFill>
      </fill>
    </dxf>
    <dxf>
      <font>
        <color theme="2"/>
      </font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D5D5"/>
      <color rgb="FFFF0000"/>
      <color rgb="FFFFBDBD"/>
      <color rgb="FFFFCDCD"/>
      <color rgb="FFFFB7B7"/>
      <color rgb="FFFFC1C1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usd.us/Page/13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9"/>
    <pageSetUpPr fitToPage="1"/>
  </sheetPr>
  <dimension ref="A1:AF46"/>
  <sheetViews>
    <sheetView tabSelected="1" view="pageBreakPreview" zoomScaleSheetLayoutView="100" workbookViewId="0">
      <selection activeCell="O11" sqref="O11:P11"/>
    </sheetView>
  </sheetViews>
  <sheetFormatPr baseColWidth="10" defaultColWidth="0" defaultRowHeight="0" customHeight="1" zeroHeight="1" x14ac:dyDescent="0"/>
  <cols>
    <col min="1" max="1" width="8.1640625" style="2" customWidth="1"/>
    <col min="2" max="2" width="8.6640625" style="2" customWidth="1"/>
    <col min="3" max="5" width="7.5" style="2" customWidth="1"/>
    <col min="6" max="8" width="6.6640625" style="2" customWidth="1"/>
    <col min="9" max="9" width="2.1640625" style="2" customWidth="1"/>
    <col min="10" max="10" width="2.33203125" style="2" customWidth="1"/>
    <col min="11" max="11" width="8.1640625" style="2" customWidth="1"/>
    <col min="12" max="12" width="8.6640625" style="2" customWidth="1"/>
    <col min="13" max="14" width="7.5" style="2" customWidth="1"/>
    <col min="15" max="15" width="2.33203125" style="2" customWidth="1"/>
    <col min="16" max="16" width="5.83203125" style="2" customWidth="1"/>
    <col min="17" max="17" width="6.5" style="2" customWidth="1"/>
    <col min="18" max="18" width="9" style="2" bestFit="1" customWidth="1"/>
    <col min="19" max="19" width="2.33203125" style="2" customWidth="1"/>
    <col min="20" max="20" width="6.6640625" style="2" customWidth="1"/>
    <col min="21" max="21" width="2.5" style="2" customWidth="1"/>
    <col min="22" max="26" width="4.33203125" style="2" hidden="1" customWidth="1"/>
    <col min="27" max="27" width="6.1640625" style="2" hidden="1" customWidth="1"/>
    <col min="28" max="28" width="6.5" style="2" hidden="1" customWidth="1"/>
    <col min="29" max="31" width="6.1640625" style="2" hidden="1" customWidth="1"/>
    <col min="32" max="32" width="6.5" style="2" hidden="1" customWidth="1"/>
    <col min="33" max="16384" width="6.1640625" style="2" hidden="1"/>
  </cols>
  <sheetData>
    <row r="1" spans="1:31" ht="23.25" customHeight="1">
      <c r="A1" s="98" t="s">
        <v>16</v>
      </c>
      <c r="B1" s="99"/>
      <c r="C1" s="115" t="s">
        <v>62</v>
      </c>
      <c r="D1" s="116"/>
      <c r="E1" s="116"/>
      <c r="F1" s="116"/>
      <c r="G1" s="116"/>
      <c r="H1" s="116"/>
      <c r="I1" s="117"/>
      <c r="J1" s="12"/>
      <c r="K1" s="77" t="str">
        <f>IF($C$1="ACTIVITIES MONITOR","REF#",IF($C$1="INSTRUCTIONAL PROVIDER","REF#",IF($C$1="SCH. POLICE/ALARM MONITOR","REF#","")))</f>
        <v>REF#</v>
      </c>
      <c r="L1" s="126" t="str">
        <f>IF($K$1="REF#","N/A Regular Hours ",IF($C$1="Select timecard type","","(from RBA form)"))</f>
        <v xml:space="preserve">N/A Regular Hours </v>
      </c>
      <c r="M1" s="126"/>
      <c r="N1" s="127"/>
      <c r="O1" s="12"/>
      <c r="P1" s="133" t="s">
        <v>69</v>
      </c>
      <c r="Q1" s="134"/>
      <c r="R1" s="91" t="s">
        <v>74</v>
      </c>
      <c r="S1" s="102" t="s">
        <v>57</v>
      </c>
      <c r="T1" s="64" t="str">
        <f>IF($R$1="JAN","FEB",IF($R$1="FEB","MAR",IF($R$1="MAR","APR",IF($R$1="APR","MAY",IF($R$1="MAY","JUN",IF($R$1="JUN","JUL",IF($R$1="JUL","AUG",IF($R$1="AUG","SEP",IF($R$1="SEP","OCT",IF($R$1="OCT","NOV",IF($R$1="NOV","DEC",IF($R$1="DEC","JAN",""))))))))))))</f>
        <v/>
      </c>
      <c r="U1" s="37"/>
      <c r="V1" s="37"/>
      <c r="W1" s="37"/>
    </row>
    <row r="2" spans="1:31" ht="23.25" customHeight="1" thickBot="1">
      <c r="A2" s="100"/>
      <c r="B2" s="101"/>
      <c r="C2" s="118"/>
      <c r="D2" s="119"/>
      <c r="E2" s="119"/>
      <c r="F2" s="119"/>
      <c r="G2" s="119"/>
      <c r="H2" s="119"/>
      <c r="I2" s="120"/>
      <c r="J2" s="12"/>
      <c r="K2" s="76" t="str">
        <f>IF($C$1="CERTIFICATED EXTRA DUTY","REF#",IF($C$1="CLASSIFIED EXTRA DUTY","REF#",""))</f>
        <v/>
      </c>
      <c r="L2" s="128"/>
      <c r="M2" s="128"/>
      <c r="N2" s="129"/>
      <c r="O2" s="12"/>
      <c r="P2" s="135"/>
      <c r="Q2" s="136"/>
      <c r="R2" s="65" t="str">
        <f>IF($C$1="CERTIFICATED EXTRA DUTY","10",IF($C$1="SELECT TIMECARD TYPE","","15"))</f>
        <v>15</v>
      </c>
      <c r="S2" s="103"/>
      <c r="T2" s="63" t="str">
        <f>IF($C$1="CERTIFICATED EXTRA DUTY","9",IF($C$1="SELECT TIMECARD TYPE","","14"))</f>
        <v>14</v>
      </c>
      <c r="U2" s="37"/>
      <c r="V2" s="37"/>
      <c r="W2" s="37"/>
    </row>
    <row r="3" spans="1:31" ht="7.5" customHeight="1" thickBot="1">
      <c r="A3" s="12"/>
      <c r="B3" s="12"/>
      <c r="C3" s="12"/>
      <c r="D3" s="12"/>
      <c r="E3" s="12"/>
      <c r="F3" s="12"/>
      <c r="G3" s="12"/>
      <c r="H3" s="13"/>
      <c r="I3" s="13"/>
      <c r="J3" s="13"/>
      <c r="K3" s="14"/>
      <c r="L3" s="14"/>
      <c r="M3" s="12"/>
      <c r="N3" s="12"/>
      <c r="O3" s="12"/>
      <c r="P3" s="12"/>
      <c r="Q3" s="12"/>
      <c r="R3" s="12"/>
      <c r="S3" s="12"/>
      <c r="T3" s="15"/>
      <c r="U3" s="37"/>
      <c r="V3" s="37"/>
      <c r="W3" s="37"/>
      <c r="X3" s="37"/>
      <c r="Y3" s="37"/>
      <c r="Z3" s="37"/>
      <c r="AA3" s="37"/>
    </row>
    <row r="4" spans="1:31" ht="20" customHeight="1" thickBot="1">
      <c r="A4" s="107" t="str">
        <f>IF(OR(C1="classified extra duty",C1="certificated extra duty"),"EMPLOYEE NAME (as it appears on paystub) &amp; JOB TITLE","EMPLOYEE NAME (as it appears on paystub)")</f>
        <v>EMPLOYEE NAME (as it appears on paystub)</v>
      </c>
      <c r="B4" s="108"/>
      <c r="C4" s="108"/>
      <c r="D4" s="108"/>
      <c r="E4" s="108"/>
      <c r="F4" s="108"/>
      <c r="G4" s="108"/>
      <c r="H4" s="108"/>
      <c r="I4" s="108"/>
      <c r="J4" s="108"/>
      <c r="K4" s="109"/>
      <c r="L4" s="107" t="s">
        <v>0</v>
      </c>
      <c r="M4" s="109"/>
      <c r="N4" s="108" t="s">
        <v>1</v>
      </c>
      <c r="O4" s="108"/>
      <c r="P4" s="108"/>
      <c r="Q4" s="108"/>
      <c r="R4" s="108"/>
      <c r="S4" s="108"/>
      <c r="T4" s="109"/>
      <c r="U4" s="37"/>
      <c r="V4" s="37"/>
    </row>
    <row r="5" spans="1:31" ht="25" customHeight="1" thickBot="1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2"/>
      <c r="L5" s="110"/>
      <c r="M5" s="112"/>
      <c r="N5" s="131"/>
      <c r="O5" s="131"/>
      <c r="P5" s="131"/>
      <c r="Q5" s="131"/>
      <c r="R5" s="131"/>
      <c r="S5" s="131"/>
      <c r="T5" s="132"/>
      <c r="U5" s="37"/>
      <c r="V5" s="37"/>
    </row>
    <row r="6" spans="1:31" ht="5" customHeight="1" thickBo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2"/>
      <c r="N6" s="12"/>
      <c r="O6" s="12"/>
      <c r="P6" s="12"/>
      <c r="Q6" s="12"/>
      <c r="R6" s="12"/>
      <c r="S6" s="12"/>
      <c r="T6" s="12"/>
      <c r="U6" s="37"/>
      <c r="V6" s="37"/>
      <c r="W6" s="37"/>
      <c r="X6" s="37"/>
      <c r="Y6" s="37"/>
      <c r="Z6" s="37"/>
      <c r="AA6" s="37"/>
    </row>
    <row r="7" spans="1:31" ht="25" customHeight="1" thickBot="1">
      <c r="A7" s="107" t="s">
        <v>67</v>
      </c>
      <c r="B7" s="108"/>
      <c r="C7" s="108"/>
      <c r="D7" s="108"/>
      <c r="E7" s="108"/>
      <c r="F7" s="108"/>
      <c r="G7" s="108"/>
      <c r="H7" s="108"/>
      <c r="I7" s="108"/>
      <c r="J7" s="174" t="s">
        <v>86</v>
      </c>
      <c r="K7" s="174"/>
      <c r="L7" s="174"/>
      <c r="M7" s="174"/>
      <c r="N7" s="174"/>
      <c r="O7" s="174"/>
      <c r="P7" s="174"/>
      <c r="Q7" s="174"/>
      <c r="R7" s="174"/>
      <c r="S7" s="174"/>
      <c r="T7" s="175"/>
    </row>
    <row r="8" spans="1:31" ht="11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31" s="5" customFormat="1" ht="34.5" customHeight="1">
      <c r="A9" s="56" t="s">
        <v>42</v>
      </c>
      <c r="B9" s="56" t="s">
        <v>23</v>
      </c>
      <c r="C9" s="56" t="str">
        <f>IF(ISNUMBER(SEARCH("Extra Duty",$C$1)),"",IF(ISNUMBER(SEARCH("police",$C$1)),"HOL",IF(ISNUMBER(SEARCH("Activities",$C$1)),"HOL",IF(ISNUMBER(SEARCH("Instructional Provider",$C$1)),"SICK",""))))</f>
        <v>SICK</v>
      </c>
      <c r="D9" s="56" t="str">
        <f>IF($C$1="School Police/Alarm Monitors","",IF($C$1="Activities Monitor", "VAC",""))</f>
        <v/>
      </c>
      <c r="E9" s="56" t="str">
        <f>IF($D$9="VAC","SICK/
PSNL","")</f>
        <v/>
      </c>
      <c r="F9" s="130" t="s">
        <v>24</v>
      </c>
      <c r="G9" s="130"/>
      <c r="H9" s="130"/>
      <c r="I9" s="130"/>
      <c r="J9" s="8"/>
      <c r="K9" s="56" t="s">
        <v>42</v>
      </c>
      <c r="L9" s="56" t="s">
        <v>23</v>
      </c>
      <c r="M9" s="56" t="str">
        <f>+C9</f>
        <v>SICK</v>
      </c>
      <c r="N9" s="56" t="str">
        <f>+$D$9</f>
        <v/>
      </c>
      <c r="O9" s="130" t="str">
        <f>+$E$9</f>
        <v/>
      </c>
      <c r="P9" s="130"/>
      <c r="Q9" s="130" t="s">
        <v>24</v>
      </c>
      <c r="R9" s="130"/>
      <c r="S9" s="130"/>
      <c r="T9" s="130"/>
      <c r="U9" s="37"/>
      <c r="V9" s="37"/>
      <c r="W9" s="37"/>
      <c r="X9" s="37"/>
    </row>
    <row r="10" spans="1:31" s="1" customFormat="1" ht="30.5" customHeight="1">
      <c r="A10" s="74" t="str">
        <f>IF($C$1="Certificated Extra Duty",$R$1&amp;" "&amp;10,IF(ISNUMBER(SEARCH("classified",$C$1)),$R$1&amp;" "&amp;15,IF(ISNUMBER(SEARCH("Activities",$C$1)),$R$1&amp;" "&amp;15,IF(ISNUMBER(SEARCH("Provider",$C$1)),$R$1&amp;" "&amp;15,IF(ISNUMBER(SEARCH("police",$C$1)),$R$1&amp;" "&amp;15,"")))))</f>
        <v>SELECT 15</v>
      </c>
      <c r="B10" s="52"/>
      <c r="C10" s="52"/>
      <c r="D10" s="52"/>
      <c r="E10" s="52"/>
      <c r="F10" s="106"/>
      <c r="G10" s="106"/>
      <c r="H10" s="106"/>
      <c r="I10" s="106"/>
      <c r="J10" s="4"/>
      <c r="K10" s="74">
        <f>IF($C$1="Certificated Extra Duty",26,IF(ISNUMBER(SEARCH("classified",$C$1)),31,IF(ISNUMBER(SEARCH("activities",$C$1)),31,IF(ISNUMBER(SEARCH("provider",$C$1)),31,IF(ISNUMBER(SEARCH("police",$C$1)),31,"")))))</f>
        <v>31</v>
      </c>
      <c r="L10" s="52"/>
      <c r="M10" s="52"/>
      <c r="N10" s="52"/>
      <c r="O10" s="113"/>
      <c r="P10" s="114"/>
      <c r="Q10" s="106"/>
      <c r="R10" s="106"/>
      <c r="S10" s="106"/>
      <c r="T10" s="106"/>
      <c r="U10" s="37"/>
      <c r="V10" s="37"/>
      <c r="W10" s="37"/>
      <c r="X10" s="37"/>
    </row>
    <row r="11" spans="1:31" s="1" customFormat="1" ht="30.5" customHeight="1">
      <c r="A11" s="74">
        <f>IF($C$1="Certificated Extra Duty",11,IF(ISNUMBER(SEARCH("classified",$C$1)),16,IF(ISNUMBER(SEARCH("activities",$C$1)),16,IF(ISNUMBER(SEARCH("provider",$C$1)),16,IF(ISNUMBER(SEARCH("police",$C$1)),16,"")))))</f>
        <v>16</v>
      </c>
      <c r="B11" s="53"/>
      <c r="C11" s="53"/>
      <c r="D11" s="53"/>
      <c r="E11" s="53"/>
      <c r="F11" s="106"/>
      <c r="G11" s="106"/>
      <c r="H11" s="106"/>
      <c r="I11" s="106"/>
      <c r="J11" s="4"/>
      <c r="K11" s="74" t="str">
        <f>IF($C$1="Certificated Extra Duty",$K$10+1,IF(ISNUMBER(SEARCH("classified",$C$1)),$T$1&amp;" "&amp;1,IF(ISNUMBER(SEARCH("Activities",$C$1)),$T$1&amp;" "&amp;1,IF(ISNUMBER(SEARCH("provider",$C$1)),$T$1&amp;" "&amp;1,IF(ISNUMBER(SEARCH("police",$C$1)),$T$1&amp;" "&amp;1,"")))))</f>
        <v xml:space="preserve"> 1</v>
      </c>
      <c r="L11" s="53"/>
      <c r="M11" s="53"/>
      <c r="N11" s="53"/>
      <c r="O11" s="113"/>
      <c r="P11" s="114"/>
      <c r="Q11" s="106"/>
      <c r="R11" s="106"/>
      <c r="S11" s="106"/>
      <c r="T11" s="106"/>
      <c r="U11" s="37"/>
      <c r="V11" s="37"/>
      <c r="W11" s="37"/>
      <c r="X11" s="37"/>
    </row>
    <row r="12" spans="1:31" s="1" customFormat="1" ht="30.5" customHeight="1">
      <c r="A12" s="74">
        <f t="shared" ref="A12:A25" si="0">A11+1</f>
        <v>17</v>
      </c>
      <c r="B12" s="53"/>
      <c r="C12" s="53"/>
      <c r="D12" s="53"/>
      <c r="E12" s="53"/>
      <c r="F12" s="106"/>
      <c r="G12" s="106"/>
      <c r="H12" s="106"/>
      <c r="I12" s="106"/>
      <c r="J12" s="4"/>
      <c r="K12" s="74">
        <f>IF($C$1="Certificated Extra Duty",28,IF(ISNUMBER(SEARCH("classified",$C$1)),2,IF(ISNUMBER(SEARCH("activities",$C$1)),2,IF(ISNUMBER(SEARCH("provider",$C$1)),2,IF(ISNUMBER(SEARCH("police",$C$1)),2,"")))))</f>
        <v>2</v>
      </c>
      <c r="L12" s="53"/>
      <c r="M12" s="53"/>
      <c r="N12" s="53"/>
      <c r="O12" s="113"/>
      <c r="P12" s="114"/>
      <c r="Q12" s="106"/>
      <c r="R12" s="106"/>
      <c r="S12" s="106"/>
      <c r="T12" s="106"/>
      <c r="U12" s="37"/>
      <c r="V12" s="37"/>
      <c r="W12" s="37"/>
      <c r="X12" s="37"/>
    </row>
    <row r="13" spans="1:31" ht="30.5" customHeight="1">
      <c r="A13" s="74">
        <f t="shared" si="0"/>
        <v>18</v>
      </c>
      <c r="B13" s="53"/>
      <c r="C13" s="53"/>
      <c r="D13" s="53"/>
      <c r="E13" s="53"/>
      <c r="F13" s="106"/>
      <c r="G13" s="106"/>
      <c r="H13" s="106"/>
      <c r="I13" s="106"/>
      <c r="J13" s="3"/>
      <c r="K13" s="74">
        <f t="shared" ref="K13:K14" si="1">K12+1</f>
        <v>3</v>
      </c>
      <c r="L13" s="53"/>
      <c r="M13" s="53"/>
      <c r="N13" s="53"/>
      <c r="O13" s="113"/>
      <c r="P13" s="114"/>
      <c r="Q13" s="106"/>
      <c r="R13" s="106"/>
      <c r="S13" s="106"/>
      <c r="T13" s="106"/>
      <c r="U13" s="37"/>
      <c r="V13" s="37"/>
      <c r="W13" s="37"/>
      <c r="X13" s="37"/>
    </row>
    <row r="14" spans="1:31" ht="30.5" customHeight="1">
      <c r="A14" s="74">
        <f t="shared" si="0"/>
        <v>19</v>
      </c>
      <c r="B14" s="53"/>
      <c r="C14" s="53"/>
      <c r="D14" s="53"/>
      <c r="E14" s="53"/>
      <c r="F14" s="106"/>
      <c r="G14" s="106"/>
      <c r="H14" s="106"/>
      <c r="I14" s="106"/>
      <c r="J14" s="3"/>
      <c r="K14" s="74">
        <f t="shared" si="1"/>
        <v>4</v>
      </c>
      <c r="L14" s="53"/>
      <c r="M14" s="53"/>
      <c r="N14" s="53"/>
      <c r="O14" s="113"/>
      <c r="P14" s="114"/>
      <c r="Q14" s="106"/>
      <c r="R14" s="106"/>
      <c r="S14" s="106"/>
      <c r="T14" s="106"/>
      <c r="U14" s="37"/>
      <c r="V14" s="37"/>
      <c r="W14" s="37"/>
      <c r="X14" s="37"/>
    </row>
    <row r="15" spans="1:31" ht="30.5" customHeight="1">
      <c r="A15" s="74">
        <f t="shared" si="0"/>
        <v>20</v>
      </c>
      <c r="B15" s="53"/>
      <c r="C15" s="53"/>
      <c r="D15" s="53"/>
      <c r="E15" s="53"/>
      <c r="F15" s="106"/>
      <c r="G15" s="106"/>
      <c r="H15" s="106"/>
      <c r="I15" s="106"/>
      <c r="J15" s="3"/>
      <c r="K15" s="74">
        <f>IF($C$1="Certificated Extra Duty",$K$14+1,IF(ISNUMBER(SEARCH("classified",$C$1)),$K$14+1,IF(ISNUMBER(SEARCH("activities",$C$1)),$K$14+1,IF(ISNUMBER(SEARCH("provider",$C$1)),$K$14+1,IF(ISNUMBER(SEARCH("police",$C$1)),$K$14+1,"")))))</f>
        <v>5</v>
      </c>
      <c r="L15" s="53"/>
      <c r="M15" s="53"/>
      <c r="N15" s="53"/>
      <c r="O15" s="113"/>
      <c r="P15" s="114"/>
      <c r="Q15" s="106"/>
      <c r="R15" s="106"/>
      <c r="S15" s="106"/>
      <c r="T15" s="106"/>
      <c r="U15" s="37"/>
      <c r="V15" s="37"/>
      <c r="W15" s="37"/>
      <c r="X15" s="37"/>
    </row>
    <row r="16" spans="1:31" ht="30.5" customHeight="1">
      <c r="A16" s="74">
        <f t="shared" si="0"/>
        <v>21</v>
      </c>
      <c r="B16" s="53"/>
      <c r="C16" s="53"/>
      <c r="D16" s="53"/>
      <c r="E16" s="53"/>
      <c r="F16" s="106"/>
      <c r="G16" s="106"/>
      <c r="H16" s="106"/>
      <c r="I16" s="106"/>
      <c r="J16" s="3"/>
      <c r="K16" s="74">
        <f>IF($C$1="Certificated Extra Duty",$T$1&amp;" "&amp;1,IF(ISNUMBER(SEARCH("classified",$C$1)),6,IF(ISNUMBER(SEARCH("activities",$C$1)),6,IF(ISNUMBER(SEARCH("provider",$C$1)),6,IF(ISNUMBER(SEARCH("police",$C$1)),6,"")))))</f>
        <v>6</v>
      </c>
      <c r="L16" s="53"/>
      <c r="M16" s="53"/>
      <c r="N16" s="53"/>
      <c r="O16" s="113"/>
      <c r="P16" s="114"/>
      <c r="Q16" s="106"/>
      <c r="R16" s="106"/>
      <c r="S16" s="106"/>
      <c r="T16" s="106"/>
      <c r="U16" s="17"/>
    </row>
    <row r="17" spans="1:22" ht="30.5" customHeight="1">
      <c r="A17" s="74">
        <f t="shared" si="0"/>
        <v>22</v>
      </c>
      <c r="B17" s="53"/>
      <c r="C17" s="53"/>
      <c r="D17" s="53"/>
      <c r="E17" s="53"/>
      <c r="F17" s="106"/>
      <c r="G17" s="106"/>
      <c r="H17" s="106"/>
      <c r="I17" s="106"/>
      <c r="J17" s="3"/>
      <c r="K17" s="74">
        <f>IF($C$1="Certificated Extra Duty",2,IF(ISNUMBER(SEARCH("classified",$C$1)),7,IF(ISNUMBER(SEARCH("activities",$C$1)),7,IF(ISNUMBER(SEARCH("provider",$C$1)),7,IF(ISNUMBER(SEARCH("police",$C$1)),7,"")))))</f>
        <v>7</v>
      </c>
      <c r="L17" s="53"/>
      <c r="M17" s="53"/>
      <c r="N17" s="53"/>
      <c r="O17" s="113"/>
      <c r="P17" s="114"/>
      <c r="Q17" s="106"/>
      <c r="R17" s="106"/>
      <c r="S17" s="106"/>
      <c r="T17" s="106"/>
    </row>
    <row r="18" spans="1:22" ht="30.5" customHeight="1">
      <c r="A18" s="74">
        <f t="shared" si="0"/>
        <v>23</v>
      </c>
      <c r="B18" s="53"/>
      <c r="C18" s="53"/>
      <c r="D18" s="53"/>
      <c r="E18" s="53"/>
      <c r="F18" s="106"/>
      <c r="G18" s="106"/>
      <c r="H18" s="106"/>
      <c r="I18" s="106"/>
      <c r="J18" s="3"/>
      <c r="K18" s="74">
        <f t="shared" ref="K18:K24" si="2">K17+1</f>
        <v>8</v>
      </c>
      <c r="L18" s="53"/>
      <c r="M18" s="53"/>
      <c r="N18" s="53"/>
      <c r="O18" s="113"/>
      <c r="P18" s="114"/>
      <c r="Q18" s="106"/>
      <c r="R18" s="106"/>
      <c r="S18" s="106"/>
      <c r="T18" s="106"/>
      <c r="U18" s="16"/>
      <c r="V18" s="16"/>
    </row>
    <row r="19" spans="1:22" ht="30.5" customHeight="1">
      <c r="A19" s="74">
        <f t="shared" si="0"/>
        <v>24</v>
      </c>
      <c r="B19" s="53"/>
      <c r="C19" s="53"/>
      <c r="D19" s="53"/>
      <c r="E19" s="53"/>
      <c r="F19" s="106"/>
      <c r="G19" s="106"/>
      <c r="H19" s="106"/>
      <c r="I19" s="106"/>
      <c r="J19" s="3"/>
      <c r="K19" s="74">
        <f t="shared" si="2"/>
        <v>9</v>
      </c>
      <c r="L19" s="53"/>
      <c r="M19" s="53"/>
      <c r="N19" s="53"/>
      <c r="O19" s="113"/>
      <c r="P19" s="114"/>
      <c r="Q19" s="106"/>
      <c r="R19" s="106"/>
      <c r="S19" s="106"/>
      <c r="T19" s="106"/>
      <c r="U19" s="16"/>
      <c r="V19" s="16"/>
    </row>
    <row r="20" spans="1:22" ht="30.5" customHeight="1">
      <c r="A20" s="74">
        <f t="shared" si="0"/>
        <v>25</v>
      </c>
      <c r="B20" s="53"/>
      <c r="C20" s="53"/>
      <c r="D20" s="53"/>
      <c r="E20" s="53"/>
      <c r="F20" s="106"/>
      <c r="G20" s="106"/>
      <c r="H20" s="106"/>
      <c r="I20" s="106"/>
      <c r="J20" s="3"/>
      <c r="K20" s="74">
        <f t="shared" si="2"/>
        <v>10</v>
      </c>
      <c r="L20" s="53"/>
      <c r="M20" s="53"/>
      <c r="N20" s="53"/>
      <c r="O20" s="113"/>
      <c r="P20" s="114"/>
      <c r="Q20" s="106"/>
      <c r="R20" s="106"/>
      <c r="S20" s="106"/>
      <c r="T20" s="106"/>
      <c r="U20" s="16"/>
      <c r="V20" s="16"/>
    </row>
    <row r="21" spans="1:22" ht="30.5" customHeight="1">
      <c r="A21" s="74">
        <f t="shared" si="0"/>
        <v>26</v>
      </c>
      <c r="B21" s="53"/>
      <c r="C21" s="53"/>
      <c r="D21" s="53"/>
      <c r="E21" s="53"/>
      <c r="F21" s="106"/>
      <c r="G21" s="106"/>
      <c r="H21" s="106"/>
      <c r="I21" s="106"/>
      <c r="J21" s="3"/>
      <c r="K21" s="74">
        <f t="shared" si="2"/>
        <v>11</v>
      </c>
      <c r="L21" s="53"/>
      <c r="M21" s="53"/>
      <c r="N21" s="53"/>
      <c r="O21" s="113"/>
      <c r="P21" s="114"/>
      <c r="Q21" s="106"/>
      <c r="R21" s="106"/>
      <c r="S21" s="106"/>
      <c r="T21" s="106"/>
      <c r="U21" s="16"/>
      <c r="V21" s="16"/>
    </row>
    <row r="22" spans="1:22" ht="30.5" customHeight="1">
      <c r="A22" s="74">
        <f t="shared" si="0"/>
        <v>27</v>
      </c>
      <c r="B22" s="53"/>
      <c r="C22" s="53"/>
      <c r="D22" s="53"/>
      <c r="E22" s="53"/>
      <c r="F22" s="106"/>
      <c r="G22" s="106"/>
      <c r="H22" s="106"/>
      <c r="I22" s="106"/>
      <c r="J22" s="3"/>
      <c r="K22" s="74">
        <f t="shared" si="2"/>
        <v>12</v>
      </c>
      <c r="L22" s="53"/>
      <c r="M22" s="53"/>
      <c r="N22" s="53"/>
      <c r="O22" s="113"/>
      <c r="P22" s="114"/>
      <c r="Q22" s="106"/>
      <c r="R22" s="106"/>
      <c r="S22" s="106"/>
      <c r="T22" s="106"/>
    </row>
    <row r="23" spans="1:22" ht="30.5" customHeight="1">
      <c r="A23" s="74">
        <f t="shared" si="0"/>
        <v>28</v>
      </c>
      <c r="B23" s="53"/>
      <c r="C23" s="53"/>
      <c r="D23" s="53"/>
      <c r="E23" s="53"/>
      <c r="F23" s="106"/>
      <c r="G23" s="106"/>
      <c r="H23" s="106"/>
      <c r="I23" s="106"/>
      <c r="J23" s="3"/>
      <c r="K23" s="74">
        <f t="shared" si="2"/>
        <v>13</v>
      </c>
      <c r="L23" s="53"/>
      <c r="M23" s="53"/>
      <c r="N23" s="53"/>
      <c r="O23" s="113"/>
      <c r="P23" s="114"/>
      <c r="Q23" s="106"/>
      <c r="R23" s="106"/>
      <c r="S23" s="106"/>
      <c r="T23" s="106"/>
    </row>
    <row r="24" spans="1:22" ht="30.5" customHeight="1" thickBot="1">
      <c r="A24" s="75">
        <f t="shared" si="0"/>
        <v>29</v>
      </c>
      <c r="B24" s="53"/>
      <c r="C24" s="53"/>
      <c r="D24" s="53"/>
      <c r="E24" s="53"/>
      <c r="F24" s="106"/>
      <c r="G24" s="106"/>
      <c r="H24" s="106"/>
      <c r="I24" s="106"/>
      <c r="J24" s="10"/>
      <c r="K24" s="75">
        <f t="shared" si="2"/>
        <v>14</v>
      </c>
      <c r="L24" s="53"/>
      <c r="M24" s="53"/>
      <c r="N24" s="53"/>
      <c r="O24" s="113"/>
      <c r="P24" s="114"/>
      <c r="Q24" s="145"/>
      <c r="R24" s="145"/>
      <c r="S24" s="145"/>
      <c r="T24" s="145"/>
    </row>
    <row r="25" spans="1:22" ht="30.5" customHeight="1" thickBot="1">
      <c r="A25" s="74">
        <f t="shared" si="0"/>
        <v>30</v>
      </c>
      <c r="B25" s="53"/>
      <c r="C25" s="53"/>
      <c r="D25" s="53"/>
      <c r="E25" s="53"/>
      <c r="F25" s="106"/>
      <c r="G25" s="106"/>
      <c r="H25" s="106"/>
      <c r="I25" s="106"/>
      <c r="J25" s="10"/>
      <c r="K25" s="72" t="s">
        <v>70</v>
      </c>
      <c r="L25" s="73">
        <f>SUM($B$10:$B$25)+SUM($L$10:$L$24)</f>
        <v>0</v>
      </c>
      <c r="M25" s="73">
        <f>SUM($C$10:$C$25)+SUM($M$10:$M$24)</f>
        <v>0</v>
      </c>
      <c r="N25" s="73">
        <f>SUM($D$10:$D$25)+SUM($N$10:$N$24)</f>
        <v>0</v>
      </c>
      <c r="O25" s="124">
        <f>SUM($E$10:$E$25)+SUM($O$10:$P$24)</f>
        <v>0</v>
      </c>
      <c r="P25" s="125"/>
      <c r="Q25" s="104" t="s">
        <v>25</v>
      </c>
      <c r="R25" s="105"/>
      <c r="S25" s="143">
        <f>SUM(L25:P25)</f>
        <v>0</v>
      </c>
      <c r="T25" s="144"/>
    </row>
    <row r="26" spans="1:22" ht="7" customHeight="1" thickBot="1">
      <c r="A26" s="58"/>
      <c r="B26" s="78"/>
      <c r="C26" s="78"/>
      <c r="D26" s="78"/>
      <c r="E26" s="78"/>
      <c r="F26" s="79"/>
      <c r="G26" s="79"/>
      <c r="H26" s="79"/>
      <c r="I26" s="79"/>
      <c r="J26" s="10"/>
      <c r="K26" s="59"/>
      <c r="L26" s="60"/>
      <c r="M26" s="60"/>
      <c r="N26" s="60"/>
      <c r="O26" s="60"/>
      <c r="P26" s="60"/>
      <c r="Q26" s="61"/>
      <c r="R26" s="61"/>
      <c r="S26" s="62"/>
      <c r="T26" s="62"/>
    </row>
    <row r="27" spans="1:22" ht="24.75" customHeight="1">
      <c r="A27" s="159" t="s">
        <v>22</v>
      </c>
      <c r="B27" s="160"/>
      <c r="C27" s="160"/>
      <c r="D27" s="160"/>
      <c r="E27" s="157" t="str">
        <f>IF(OR($C$1="Select timecard type",$L$5="",$R$1="Select",$A$5="",$N$5="",$J$7=""),"TIMECARD IS NOT COMPLETE - ENSURE ALL FIELDS ARE COMPLETED",IF(AND($C$1="CERTIFICATED EXTRA DUTY",$L$2=""),"TIMECARD IS NOT COMPLETE - ENSURE ALL FIELDS ARE COMPLETED",IF(AND($C$1="CLASSIFIED EXTRA DUTY",$L$2=""),"TIMECARD IS NOT COMPLETE - ENSURE ALL FIELDS ARE COMPLETED","")))</f>
        <v>TIMECARD IS NOT COMPLETE - ENSURE ALL FIELDS ARE COMPLETED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71" t="s">
        <v>73</v>
      </c>
      <c r="R27" s="94"/>
      <c r="S27" s="94"/>
      <c r="T27" s="95"/>
    </row>
    <row r="28" spans="1:22" ht="18.75" customHeight="1" thickBot="1">
      <c r="A28" s="161" t="s">
        <v>26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3"/>
      <c r="U28" s="7"/>
    </row>
    <row r="29" spans="1:22" ht="12" customHeight="1" thickBo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"/>
    </row>
    <row r="30" spans="1:22" ht="18">
      <c r="A30" s="146" t="s">
        <v>76</v>
      </c>
      <c r="B30" s="147"/>
      <c r="C30" s="123" t="s">
        <v>66</v>
      </c>
      <c r="D30" s="123"/>
      <c r="E30" s="123"/>
      <c r="F30" s="123"/>
      <c r="G30" s="123"/>
      <c r="H30" s="123"/>
      <c r="I30" s="123"/>
      <c r="J30" s="123"/>
      <c r="K30" s="123"/>
      <c r="L30" s="123" t="s">
        <v>75</v>
      </c>
      <c r="M30" s="123"/>
      <c r="N30" s="123"/>
      <c r="O30" s="123"/>
      <c r="P30" s="123"/>
      <c r="Q30" s="123"/>
      <c r="R30" s="123"/>
      <c r="S30" s="123"/>
      <c r="T30" s="158"/>
    </row>
    <row r="31" spans="1:22" ht="25" customHeight="1">
      <c r="A31" s="155" t="s">
        <v>17</v>
      </c>
      <c r="B31" s="156"/>
      <c r="C31" s="152"/>
      <c r="D31" s="152"/>
      <c r="E31" s="152"/>
      <c r="F31" s="152"/>
      <c r="G31" s="152"/>
      <c r="H31" s="152"/>
      <c r="I31" s="152"/>
      <c r="J31" s="152"/>
      <c r="K31" s="152"/>
      <c r="L31" s="148"/>
      <c r="M31" s="148"/>
      <c r="N31" s="148"/>
      <c r="O31" s="148"/>
      <c r="P31" s="148"/>
      <c r="Q31" s="148"/>
      <c r="R31" s="148"/>
      <c r="S31" s="148"/>
      <c r="T31" s="149"/>
    </row>
    <row r="32" spans="1:22" ht="25" customHeight="1">
      <c r="A32" s="153" t="s">
        <v>18</v>
      </c>
      <c r="B32" s="154"/>
      <c r="C32" s="121" t="s">
        <v>66</v>
      </c>
      <c r="D32" s="121"/>
      <c r="E32" s="121"/>
      <c r="F32" s="121"/>
      <c r="G32" s="121"/>
      <c r="H32" s="121"/>
      <c r="I32" s="121"/>
      <c r="J32" s="121"/>
      <c r="K32" s="121"/>
      <c r="L32" s="148"/>
      <c r="M32" s="148"/>
      <c r="N32" s="148"/>
      <c r="O32" s="148"/>
      <c r="P32" s="148"/>
      <c r="Q32" s="150"/>
      <c r="R32" s="150"/>
      <c r="S32" s="150"/>
      <c r="T32" s="151"/>
    </row>
    <row r="33" spans="1:21" ht="25" customHeight="1">
      <c r="A33" s="153" t="s">
        <v>19</v>
      </c>
      <c r="B33" s="154"/>
      <c r="C33" s="121"/>
      <c r="D33" s="121"/>
      <c r="E33" s="121"/>
      <c r="F33" s="121"/>
      <c r="G33" s="122"/>
      <c r="H33" s="170" t="s">
        <v>20</v>
      </c>
      <c r="I33" s="170"/>
      <c r="J33" s="170"/>
      <c r="K33" s="171"/>
      <c r="L33" s="121"/>
      <c r="M33" s="121"/>
      <c r="N33" s="121"/>
      <c r="O33" s="121"/>
      <c r="P33" s="122"/>
      <c r="Q33" s="172" t="s">
        <v>20</v>
      </c>
      <c r="R33" s="172"/>
      <c r="S33" s="172"/>
      <c r="T33" s="173"/>
    </row>
    <row r="34" spans="1:21" ht="18.75" customHeight="1" thickBot="1">
      <c r="A34" s="137" t="s">
        <v>26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9"/>
      <c r="U34" s="67"/>
    </row>
    <row r="35" spans="1:21" ht="12" customHeight="1" thickBo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8">
      <c r="A36" s="140" t="s">
        <v>27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2"/>
      <c r="U36" s="66"/>
    </row>
    <row r="37" spans="1:21" ht="16">
      <c r="A37" s="92" t="s">
        <v>60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68"/>
      <c r="U37" s="54"/>
    </row>
    <row r="38" spans="1:21" ht="18" customHeight="1">
      <c r="A38" s="93" t="s">
        <v>84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1"/>
      <c r="U38" s="54"/>
    </row>
    <row r="39" spans="1:21" ht="18" customHeight="1">
      <c r="A39" s="93" t="s">
        <v>21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1"/>
      <c r="U39" s="54"/>
    </row>
    <row r="40" spans="1:21" ht="18" customHeight="1">
      <c r="A40" s="93" t="s">
        <v>85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176" t="s">
        <v>47</v>
      </c>
      <c r="P40" s="176"/>
      <c r="Q40" s="176"/>
      <c r="R40" s="176"/>
      <c r="S40" s="176"/>
      <c r="T40" s="177"/>
    </row>
    <row r="41" spans="1:21" ht="18" customHeight="1">
      <c r="A41" s="164" t="s">
        <v>71</v>
      </c>
      <c r="B41" s="165"/>
      <c r="C41" s="96" t="str">
        <f>IF(OR($C$1="Classified - Instructional Provider",$C$1="Activities Monitor"),"Click HERE for help converting minutes to timecard hours or converting hours to an Oracle absence.","Click HERE for help converting minutes to timecard hours.")</f>
        <v>Click HERE for help converting minutes to timecard hours.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</row>
    <row r="42" spans="1:21" ht="17.25" customHeight="1" thickBot="1">
      <c r="A42" s="166"/>
      <c r="B42" s="167"/>
      <c r="C42" s="168" t="s">
        <v>72</v>
      </c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9"/>
      <c r="U42" s="55"/>
    </row>
    <row r="43" spans="1:21" ht="41.25" hidden="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41.25" hidden="1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26.25" hidden="1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0" hidden="1" customHeight="1"/>
  </sheetData>
  <sheetProtection algorithmName="SHA-512" hashValue="HkozfgMmjWuCDSiyrM22BOcMMDT4DQOJyMUohfHcOdGtHqEFVCZPD6IvaYVsmIClPLT7TGIa3+s/nGxaGpPk+g==" saltValue="D0vQfrXsRnkRsUxIoFCKGQ==" spinCount="100000" sheet="1" objects="1" scenarios="1"/>
  <mergeCells count="90">
    <mergeCell ref="A41:B42"/>
    <mergeCell ref="C42:T42"/>
    <mergeCell ref="H33:K33"/>
    <mergeCell ref="Q33:T33"/>
    <mergeCell ref="A7:I7"/>
    <mergeCell ref="J7:T7"/>
    <mergeCell ref="O40:T40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Q12:T12"/>
    <mergeCell ref="O20:P20"/>
    <mergeCell ref="O21:P21"/>
    <mergeCell ref="O15:P15"/>
    <mergeCell ref="O16:P16"/>
    <mergeCell ref="O17:P17"/>
    <mergeCell ref="O18:P18"/>
    <mergeCell ref="O19:P19"/>
    <mergeCell ref="Q11:T11"/>
    <mergeCell ref="Q10:T10"/>
    <mergeCell ref="A28:T28"/>
    <mergeCell ref="F22:I22"/>
    <mergeCell ref="F23:I23"/>
    <mergeCell ref="F24:I24"/>
    <mergeCell ref="F25:I25"/>
    <mergeCell ref="Q19:T19"/>
    <mergeCell ref="Q18:T18"/>
    <mergeCell ref="Q17:T17"/>
    <mergeCell ref="Q16:T16"/>
    <mergeCell ref="Q15:T15"/>
    <mergeCell ref="Q23:T23"/>
    <mergeCell ref="Q22:T22"/>
    <mergeCell ref="Q21:T21"/>
    <mergeCell ref="Q20:T20"/>
    <mergeCell ref="A34:T34"/>
    <mergeCell ref="A36:T36"/>
    <mergeCell ref="C32:K32"/>
    <mergeCell ref="S25:T25"/>
    <mergeCell ref="Q24:T24"/>
    <mergeCell ref="A30:B30"/>
    <mergeCell ref="L31:T31"/>
    <mergeCell ref="L32:T32"/>
    <mergeCell ref="L33:P33"/>
    <mergeCell ref="C31:K31"/>
    <mergeCell ref="A33:B33"/>
    <mergeCell ref="A31:B31"/>
    <mergeCell ref="A32:B32"/>
    <mergeCell ref="E27:P27"/>
    <mergeCell ref="L30:T30"/>
    <mergeCell ref="A27:D27"/>
    <mergeCell ref="L1:N1"/>
    <mergeCell ref="L2:N2"/>
    <mergeCell ref="O9:P9"/>
    <mergeCell ref="N4:T4"/>
    <mergeCell ref="N5:T5"/>
    <mergeCell ref="L4:M4"/>
    <mergeCell ref="L5:M5"/>
    <mergeCell ref="Q9:T9"/>
    <mergeCell ref="P1:Q2"/>
    <mergeCell ref="C30:K30"/>
    <mergeCell ref="O22:P22"/>
    <mergeCell ref="O23:P23"/>
    <mergeCell ref="O24:P24"/>
    <mergeCell ref="O25:P25"/>
    <mergeCell ref="R27:T27"/>
    <mergeCell ref="C41:T41"/>
    <mergeCell ref="A1:B2"/>
    <mergeCell ref="S1:S2"/>
    <mergeCell ref="Q25:R25"/>
    <mergeCell ref="Q14:T14"/>
    <mergeCell ref="Q13:T13"/>
    <mergeCell ref="A4:K4"/>
    <mergeCell ref="A5:K5"/>
    <mergeCell ref="O10:P10"/>
    <mergeCell ref="C1:I2"/>
    <mergeCell ref="C33:G33"/>
    <mergeCell ref="O11:P11"/>
    <mergeCell ref="O12:P12"/>
    <mergeCell ref="O13:P13"/>
    <mergeCell ref="O14:P14"/>
  </mergeCells>
  <conditionalFormatting sqref="A10">
    <cfRule type="containsErrors" dxfId="25" priority="24">
      <formula>ISERROR(A10)</formula>
    </cfRule>
  </conditionalFormatting>
  <conditionalFormatting sqref="A11">
    <cfRule type="containsErrors" dxfId="24" priority="22">
      <formula>ISERROR(A11)</formula>
    </cfRule>
  </conditionalFormatting>
  <conditionalFormatting sqref="C1:I2">
    <cfRule type="cellIs" dxfId="23" priority="17" operator="equal">
      <formula>"CERTIFICATED EXTRA DUTY"</formula>
    </cfRule>
    <cfRule type="cellIs" dxfId="22" priority="18" operator="equal">
      <formula>"CLASSIFIED EXTRA DUTY"</formula>
    </cfRule>
    <cfRule type="cellIs" dxfId="21" priority="19" operator="equal">
      <formula>"ACTIVITIES MONITOR"</formula>
    </cfRule>
    <cfRule type="cellIs" dxfId="20" priority="20" operator="equal">
      <formula>"INSTRUCTIONAL PROVIDER"</formula>
    </cfRule>
    <cfRule type="cellIs" dxfId="19" priority="21" operator="equal">
      <formula>"SCH. POLICE/ALARM MONITOR"</formula>
    </cfRule>
  </conditionalFormatting>
  <conditionalFormatting sqref="L2:N2">
    <cfRule type="expression" dxfId="18" priority="2">
      <formula>$K$2="REF#"</formula>
    </cfRule>
    <cfRule type="expression" dxfId="17" priority="3">
      <formula>$C$1="select timecard type"</formula>
    </cfRule>
    <cfRule type="expression" dxfId="16" priority="4">
      <formula>$C$1="Sch. Police/Alarm Monitor"</formula>
    </cfRule>
    <cfRule type="expression" dxfId="15" priority="5">
      <formula>$C$1="Instructional Provider"</formula>
    </cfRule>
    <cfRule type="expression" dxfId="14" priority="6">
      <formula>$C$1="Activities Monitor"</formula>
    </cfRule>
    <cfRule type="notContainsBlanks" dxfId="13" priority="8">
      <formula>LEN(TRIM(L2))&gt;0</formula>
    </cfRule>
    <cfRule type="expression" dxfId="12" priority="1">
      <formula>$K$2=""</formula>
    </cfRule>
  </conditionalFormatting>
  <conditionalFormatting sqref="R1">
    <cfRule type="cellIs" dxfId="11" priority="14" operator="equal">
      <formula>"SELECT"</formula>
    </cfRule>
  </conditionalFormatting>
  <conditionalFormatting sqref="A5:T5 J7:T7">
    <cfRule type="containsBlanks" dxfId="10" priority="13">
      <formula>LEN(TRIM(A5))=0</formula>
    </cfRule>
  </conditionalFormatting>
  <conditionalFormatting sqref="E27">
    <cfRule type="cellIs" dxfId="9" priority="12" operator="equal">
      <formula>"TIMECARD IS NOT COMPLETE - ENSURE ALL FIELDS ARE COMPLETED"</formula>
    </cfRule>
  </conditionalFormatting>
  <conditionalFormatting sqref="C10:E25 M10:P24">
    <cfRule type="expression" dxfId="8" priority="11">
      <formula>$C$9=""</formula>
    </cfRule>
  </conditionalFormatting>
  <conditionalFormatting sqref="A10:A25 K10:K24">
    <cfRule type="containsErrors" dxfId="7" priority="10">
      <formula>ISERROR(A10)</formula>
    </cfRule>
  </conditionalFormatting>
  <dataValidations count="2">
    <dataValidation type="decimal" allowBlank="1" showInputMessage="1" showErrorMessage="1" errorTitle="Improper Number Format" error="Hours must be in decimal format (i.e. 3.75)" sqref="D26:E26 C10:E25 B10:B26 L10:N24">
      <formula1>0</formula1>
      <formula2>100</formula2>
    </dataValidation>
    <dataValidation allowBlank="1" showInputMessage="1" showErrorMessage="1" promptTitle="ENSURE TO USE A VALID REF#" prompt="REF#'s are obtained after submittal of the the Request for Board Approval (RBA) Form.  Timecards without a valid REF# will be rejected by Payroll and returned to the site for correction.  Check with your timekeeper to verify proper REF#. " sqref="L2:N2"/>
  </dataValidations>
  <hyperlinks>
    <hyperlink ref="O40:T40" location="'Late Timecard Form'!A1" display="Click here to access the form"/>
    <hyperlink ref="C41:T41" location="'Timecard Tools and Info'!A1" display="'Timecard Tools and Info'!A1"/>
    <hyperlink ref="C42:T42" r:id="rId1" display="Click HERE to access the timecard deadlines from the Payroll website."/>
  </hyperlinks>
  <printOptions horizontalCentered="1"/>
  <pageMargins left="0.5" right="0.5" top="0.5" bottom="0" header="0" footer="0.3"/>
  <headerFooter>
    <oddFooter>&amp;RUpdated 8/9/2019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'Drop Down Menu'!$B$1:$B$13</xm:f>
          </x14:formula1>
          <xm:sqref>R1</xm:sqref>
        </x14:dataValidation>
        <x14:dataValidation type="list" showInputMessage="1" showErrorMessage="1">
          <x14:formula1>
            <xm:f>'Drop Down Menu'!$A$1:$A$6</xm:f>
          </x14:formula1>
          <xm:sqref>C1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FFFF00"/>
  </sheetPr>
  <dimension ref="A1:J17"/>
  <sheetViews>
    <sheetView view="pageBreakPreview" zoomScale="115" zoomScaleSheetLayoutView="115" workbookViewId="0">
      <selection activeCell="D3" sqref="D3:G3"/>
    </sheetView>
  </sheetViews>
  <sheetFormatPr baseColWidth="10" defaultColWidth="0" defaultRowHeight="14" zeroHeight="1" x14ac:dyDescent="0"/>
  <cols>
    <col min="1" max="1" width="19.83203125" style="9" customWidth="1"/>
    <col min="2" max="2" width="5" style="9" customWidth="1"/>
    <col min="3" max="3" width="5.5" style="9" customWidth="1"/>
    <col min="4" max="9" width="6.6640625" style="9" customWidth="1"/>
    <col min="10" max="10" width="5.33203125" style="9" hidden="1" customWidth="1"/>
    <col min="11" max="16384" width="9.1640625" style="9" hidden="1"/>
  </cols>
  <sheetData>
    <row r="1" spans="1:9" ht="18.75" customHeight="1">
      <c r="A1" s="180" t="s">
        <v>39</v>
      </c>
      <c r="B1" s="181"/>
      <c r="C1" s="181"/>
      <c r="D1" s="181"/>
      <c r="E1" s="181"/>
      <c r="F1" s="181"/>
      <c r="G1" s="181"/>
      <c r="H1" s="181"/>
      <c r="I1" s="182"/>
    </row>
    <row r="2" spans="1:9" ht="15" customHeight="1">
      <c r="A2" s="192"/>
      <c r="B2" s="193"/>
      <c r="C2" s="194"/>
      <c r="D2" s="189" t="s">
        <v>35</v>
      </c>
      <c r="E2" s="190"/>
      <c r="F2" s="189" t="s">
        <v>36</v>
      </c>
      <c r="G2" s="190"/>
      <c r="H2" s="186" t="s">
        <v>37</v>
      </c>
      <c r="I2" s="187"/>
    </row>
    <row r="3" spans="1:9" ht="22.5" customHeight="1" thickBot="1">
      <c r="A3" s="195" t="s">
        <v>34</v>
      </c>
      <c r="B3" s="196"/>
      <c r="C3" s="197"/>
      <c r="D3" s="191"/>
      <c r="E3" s="191"/>
      <c r="F3" s="198"/>
      <c r="G3" s="199"/>
      <c r="H3" s="178">
        <f>$D$3+($F$3/60)</f>
        <v>0</v>
      </c>
      <c r="I3" s="179"/>
    </row>
    <row r="4" spans="1:9" ht="15" thickBot="1">
      <c r="A4" s="25"/>
      <c r="B4" s="25"/>
      <c r="C4" s="25"/>
      <c r="D4" s="25"/>
      <c r="E4" s="25"/>
      <c r="F4" s="3"/>
      <c r="G4" s="6"/>
      <c r="H4" s="6"/>
      <c r="I4" s="6"/>
    </row>
    <row r="5" spans="1:9" ht="18" customHeight="1">
      <c r="A5" s="183" t="s">
        <v>38</v>
      </c>
      <c r="B5" s="184"/>
      <c r="C5" s="184"/>
      <c r="D5" s="184"/>
      <c r="E5" s="184"/>
      <c r="F5" s="184"/>
      <c r="G5" s="184"/>
      <c r="H5" s="184"/>
      <c r="I5" s="185"/>
    </row>
    <row r="6" spans="1:9" ht="15" customHeight="1">
      <c r="A6" s="26"/>
      <c r="B6" s="200" t="s">
        <v>46</v>
      </c>
      <c r="C6" s="201"/>
      <c r="D6" s="188" t="s">
        <v>41</v>
      </c>
      <c r="E6" s="206" t="s">
        <v>44</v>
      </c>
      <c r="F6" s="207"/>
      <c r="G6" s="207"/>
      <c r="H6" s="207"/>
      <c r="I6" s="208"/>
    </row>
    <row r="7" spans="1:9" ht="15.75" customHeight="1">
      <c r="A7" s="26"/>
      <c r="B7" s="202"/>
      <c r="C7" s="203"/>
      <c r="D7" s="188"/>
      <c r="E7" s="207"/>
      <c r="F7" s="207"/>
      <c r="G7" s="207"/>
      <c r="H7" s="207"/>
      <c r="I7" s="208"/>
    </row>
    <row r="8" spans="1:9" ht="22.5" customHeight="1">
      <c r="A8" s="27"/>
      <c r="B8" s="204"/>
      <c r="C8" s="205"/>
      <c r="D8" s="28"/>
      <c r="E8" s="20" t="s">
        <v>28</v>
      </c>
      <c r="F8" s="20" t="s">
        <v>29</v>
      </c>
      <c r="G8" s="20" t="s">
        <v>30</v>
      </c>
      <c r="H8" s="20" t="s">
        <v>31</v>
      </c>
      <c r="I8" s="22" t="s">
        <v>32</v>
      </c>
    </row>
    <row r="9" spans="1:9" ht="29" customHeight="1">
      <c r="A9" s="18" t="s">
        <v>43</v>
      </c>
      <c r="B9" s="209"/>
      <c r="C9" s="209"/>
      <c r="D9" s="29"/>
      <c r="E9" s="45"/>
      <c r="F9" s="46"/>
      <c r="G9" s="46"/>
      <c r="H9" s="46"/>
      <c r="I9" s="47"/>
    </row>
    <row r="10" spans="1:9" ht="29" customHeight="1">
      <c r="A10" s="19" t="s">
        <v>45</v>
      </c>
      <c r="B10" s="209"/>
      <c r="C10" s="209"/>
      <c r="D10" s="29"/>
      <c r="E10" s="46"/>
      <c r="F10" s="46"/>
      <c r="G10" s="46"/>
      <c r="H10" s="46"/>
      <c r="I10" s="47"/>
    </row>
    <row r="11" spans="1:9" ht="29" customHeight="1">
      <c r="A11" s="21" t="s">
        <v>33</v>
      </c>
      <c r="B11" s="210" t="e">
        <f>+$B$10/$B$9</f>
        <v>#DIV/0!</v>
      </c>
      <c r="C11" s="210"/>
      <c r="D11" s="30"/>
      <c r="E11" s="33" t="e">
        <f>($E$10/((SUM($E$9:$I$9)/40)*8))</f>
        <v>#DIV/0!</v>
      </c>
      <c r="F11" s="33" t="e">
        <f>($F$10/((SUM($E$9:$I$9)/40)*8))</f>
        <v>#DIV/0!</v>
      </c>
      <c r="G11" s="33" t="e">
        <f>($G$10/((SUM($E$9:$I$9)/40)*8))</f>
        <v>#DIV/0!</v>
      </c>
      <c r="H11" s="33" t="e">
        <f>($H$10/((SUM($E$9:$I$9)/40)*8))</f>
        <v>#DIV/0!</v>
      </c>
      <c r="I11" s="48" t="e">
        <f>($I$10/((SUM($E$9:$I$9)/40)*8))</f>
        <v>#DIV/0!</v>
      </c>
    </row>
    <row r="12" spans="1:9" ht="6" customHeight="1">
      <c r="A12" s="26"/>
      <c r="B12" s="23"/>
      <c r="C12" s="23"/>
      <c r="D12" s="30"/>
      <c r="E12" s="23"/>
      <c r="F12" s="23"/>
      <c r="G12" s="23"/>
      <c r="H12" s="23"/>
      <c r="I12" s="24"/>
    </row>
    <row r="13" spans="1:9" ht="28.5" customHeight="1" thickBot="1">
      <c r="A13" s="31" t="s">
        <v>40</v>
      </c>
      <c r="B13" s="178">
        <f>+$B$9</f>
        <v>0</v>
      </c>
      <c r="C13" s="178"/>
      <c r="D13" s="32"/>
      <c r="E13" s="178">
        <f>((SUM($E$9:$I$9)/40)*8)</f>
        <v>0</v>
      </c>
      <c r="F13" s="178"/>
      <c r="G13" s="178"/>
      <c r="H13" s="178"/>
      <c r="I13" s="179"/>
    </row>
    <row r="14" spans="1:9" hidden="1"/>
    <row r="15" spans="1:9" ht="6.75" hidden="1" customHeight="1"/>
    <row r="16" spans="1:9" hidden="1"/>
    <row r="17" ht="10.5" hidden="1" customHeight="1"/>
  </sheetData>
  <sheetProtection algorithmName="SHA-512" hashValue="M1Xx8D97tv+yLlkoH4RT4A3734QQgePJZSPj74BLq+ALbTO3n+chwqhb9B6spz0mNRLjSs43BnLo9Zgl1MMOqg==" saltValue="wH/qcp7T12oLU2TkT1cfOA==" spinCount="100000" sheet="1" objects="1" scenarios="1"/>
  <mergeCells count="18">
    <mergeCell ref="B10:C10"/>
    <mergeCell ref="B11:C11"/>
    <mergeCell ref="B13:C13"/>
    <mergeCell ref="E13:I13"/>
    <mergeCell ref="A1:I1"/>
    <mergeCell ref="A5:I5"/>
    <mergeCell ref="H2:I2"/>
    <mergeCell ref="H3:I3"/>
    <mergeCell ref="D6:D7"/>
    <mergeCell ref="D2:E2"/>
    <mergeCell ref="D3:E3"/>
    <mergeCell ref="A2:C2"/>
    <mergeCell ref="A3:C3"/>
    <mergeCell ref="F2:G2"/>
    <mergeCell ref="F3:G3"/>
    <mergeCell ref="B6:C8"/>
    <mergeCell ref="E6:I7"/>
    <mergeCell ref="B9:C9"/>
  </mergeCells>
  <conditionalFormatting sqref="B11:C11 E11:I11">
    <cfRule type="containsErrors" dxfId="6" priority="2">
      <formula>ISERROR(B11)</formula>
    </cfRule>
  </conditionalFormatting>
  <conditionalFormatting sqref="B13:I13">
    <cfRule type="cellIs" dxfId="5" priority="1" operator="lessThanOrEqual">
      <formula>0</formula>
    </cfRule>
  </conditionalFormatting>
  <dataValidations count="2">
    <dataValidation type="decimal" allowBlank="1" showInputMessage="1" showErrorMessage="1" sqref="E9:I10 B9:C10">
      <formula1>0</formula1>
      <formula2>100</formula2>
    </dataValidation>
    <dataValidation type="whole" allowBlank="1" showInputMessage="1" showErrorMessage="1" sqref="D3:G3">
      <formula1>0</formula1>
      <formula2>60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0000"/>
    <pageSetUpPr fitToPage="1"/>
  </sheetPr>
  <dimension ref="A1:J41"/>
  <sheetViews>
    <sheetView zoomScaleSheetLayoutView="100" workbookViewId="0">
      <selection activeCell="H33" sqref="H33"/>
    </sheetView>
  </sheetViews>
  <sheetFormatPr baseColWidth="10" defaultColWidth="0" defaultRowHeight="14" zeroHeight="1" x14ac:dyDescent="0"/>
  <cols>
    <col min="1" max="1" width="18.1640625" style="37" customWidth="1"/>
    <col min="2" max="4" width="10.1640625" style="37" customWidth="1"/>
    <col min="5" max="5" width="2.33203125" style="37" customWidth="1"/>
    <col min="6" max="7" width="15.33203125" style="37" customWidth="1"/>
    <col min="8" max="8" width="15.1640625" style="37" customWidth="1"/>
    <col min="9" max="9" width="1.1640625" style="25" customWidth="1"/>
    <col min="10" max="16384" width="9.1640625" style="37" hidden="1"/>
  </cols>
  <sheetData>
    <row r="1" spans="1:10" s="36" customFormat="1" ht="19.5" customHeight="1">
      <c r="A1" s="220" t="s">
        <v>56</v>
      </c>
      <c r="B1" s="220"/>
      <c r="C1" s="220"/>
      <c r="D1" s="220"/>
      <c r="E1" s="220"/>
      <c r="F1" s="220"/>
      <c r="G1" s="221"/>
      <c r="H1" s="211" t="s">
        <v>48</v>
      </c>
    </row>
    <row r="2" spans="1:10" s="36" customFormat="1" ht="18" customHeight="1" thickBot="1">
      <c r="A2" s="220"/>
      <c r="B2" s="220"/>
      <c r="C2" s="220"/>
      <c r="D2" s="220"/>
      <c r="E2" s="220"/>
      <c r="F2" s="220"/>
      <c r="G2" s="221"/>
      <c r="H2" s="212"/>
    </row>
    <row r="3" spans="1:10" s="36" customFormat="1" ht="24" customHeight="1" thickBot="1">
      <c r="A3" s="225" t="s">
        <v>77</v>
      </c>
      <c r="B3" s="225"/>
      <c r="C3" s="225"/>
      <c r="D3" s="225"/>
      <c r="E3" s="225"/>
      <c r="F3" s="225"/>
      <c r="G3" s="226"/>
      <c r="H3" s="44"/>
    </row>
    <row r="4" spans="1:10" s="36" customFormat="1" ht="18" customHeight="1">
      <c r="A4" s="39"/>
      <c r="B4" s="41"/>
      <c r="C4" s="41"/>
      <c r="D4" s="41"/>
      <c r="E4" s="41"/>
      <c r="F4" s="41"/>
      <c r="G4" s="41"/>
      <c r="H4" s="40"/>
    </row>
    <row r="5" spans="1:10" s="36" customFormat="1" ht="18.75" customHeight="1">
      <c r="A5" s="83" t="s">
        <v>80</v>
      </c>
      <c r="B5" s="80"/>
      <c r="C5" s="80"/>
      <c r="D5" s="80"/>
      <c r="E5" s="80"/>
      <c r="F5" s="80"/>
      <c r="G5" s="80"/>
      <c r="H5" s="84"/>
    </row>
    <row r="6" spans="1:10" s="36" customFormat="1" ht="18.75" customHeight="1">
      <c r="A6" s="6" t="s">
        <v>82</v>
      </c>
      <c r="B6" s="85"/>
      <c r="C6" s="85"/>
      <c r="D6" s="85"/>
      <c r="E6" s="85"/>
      <c r="F6" s="85"/>
      <c r="G6" s="85"/>
      <c r="H6" s="86"/>
    </row>
    <row r="7" spans="1:10" s="36" customFormat="1" ht="18.75" customHeight="1">
      <c r="A7" s="87" t="s">
        <v>83</v>
      </c>
      <c r="B7" s="88"/>
      <c r="C7" s="88"/>
      <c r="D7" s="88"/>
      <c r="E7" s="88"/>
      <c r="F7" s="88"/>
      <c r="G7" s="88"/>
      <c r="H7" s="89"/>
    </row>
    <row r="8" spans="1:10" s="36" customFormat="1" ht="18.75" customHeight="1">
      <c r="A8" s="6"/>
      <c r="B8" s="85"/>
      <c r="C8" s="85"/>
      <c r="D8" s="85"/>
      <c r="E8" s="85"/>
      <c r="F8" s="85"/>
      <c r="G8" s="85"/>
      <c r="H8" s="86"/>
    </row>
    <row r="9" spans="1:10" s="36" customFormat="1" ht="23.25" customHeight="1" thickBot="1">
      <c r="A9" s="35" t="s">
        <v>81</v>
      </c>
      <c r="B9" s="42"/>
      <c r="C9" s="40"/>
      <c r="D9" s="40"/>
      <c r="E9" s="40"/>
      <c r="F9" s="40"/>
      <c r="G9" s="40"/>
      <c r="H9" s="40"/>
    </row>
    <row r="10" spans="1:10" s="36" customFormat="1" ht="24" customHeight="1" thickBot="1">
      <c r="A10" s="214" t="s">
        <v>78</v>
      </c>
      <c r="B10" s="215"/>
      <c r="C10" s="215"/>
      <c r="D10" s="216"/>
      <c r="E10" s="40"/>
      <c r="F10" s="214" t="s">
        <v>51</v>
      </c>
      <c r="G10" s="215"/>
      <c r="H10" s="216"/>
      <c r="I10" s="38"/>
      <c r="J10" s="38"/>
    </row>
    <row r="11" spans="1:10" s="36" customFormat="1" ht="24" customHeight="1" thickBot="1">
      <c r="A11" s="217"/>
      <c r="B11" s="218"/>
      <c r="C11" s="218"/>
      <c r="D11" s="219"/>
      <c r="E11" s="40"/>
      <c r="F11" s="217"/>
      <c r="G11" s="218"/>
      <c r="H11" s="219"/>
      <c r="I11" s="38"/>
      <c r="J11" s="38"/>
    </row>
    <row r="12" spans="1:10" s="36" customFormat="1" ht="15" customHeight="1" thickBot="1">
      <c r="A12" s="41"/>
      <c r="B12" s="41"/>
      <c r="C12" s="41"/>
      <c r="D12" s="41"/>
      <c r="E12" s="41"/>
      <c r="F12" s="41"/>
      <c r="G12" s="41"/>
      <c r="H12" s="41"/>
      <c r="I12" s="38"/>
      <c r="J12" s="38"/>
    </row>
    <row r="13" spans="1:10" ht="24" customHeight="1" thickBot="1">
      <c r="A13" s="214" t="s">
        <v>79</v>
      </c>
      <c r="B13" s="215"/>
      <c r="C13" s="215"/>
      <c r="D13" s="216"/>
      <c r="E13" s="40"/>
      <c r="F13" s="214" t="s">
        <v>49</v>
      </c>
      <c r="G13" s="215"/>
      <c r="H13" s="216"/>
      <c r="I13" s="82"/>
      <c r="J13" s="38"/>
    </row>
    <row r="14" spans="1:10" ht="24" customHeight="1" thickBot="1">
      <c r="A14" s="222"/>
      <c r="B14" s="223"/>
      <c r="C14" s="223"/>
      <c r="D14" s="224"/>
      <c r="E14" s="40"/>
      <c r="F14" s="222"/>
      <c r="G14" s="223"/>
      <c r="H14" s="224"/>
      <c r="I14" s="90"/>
    </row>
    <row r="15" spans="1:10" ht="15" customHeight="1" thickBot="1">
      <c r="A15" s="41"/>
      <c r="B15" s="41"/>
      <c r="C15" s="41"/>
      <c r="D15" s="41"/>
      <c r="E15" s="40"/>
      <c r="F15" s="41"/>
      <c r="G15" s="41"/>
      <c r="H15" s="41"/>
    </row>
    <row r="16" spans="1:10" ht="24" customHeight="1" thickBot="1">
      <c r="A16" s="214" t="s">
        <v>55</v>
      </c>
      <c r="B16" s="215"/>
      <c r="C16" s="215"/>
      <c r="D16" s="216"/>
      <c r="E16" s="222"/>
      <c r="F16" s="223"/>
      <c r="G16" s="223"/>
      <c r="H16" s="224"/>
    </row>
    <row r="17" spans="1:8" ht="15" customHeight="1" thickBot="1">
      <c r="A17" s="36"/>
      <c r="B17" s="36"/>
      <c r="C17" s="36"/>
      <c r="D17" s="36"/>
      <c r="E17" s="36"/>
      <c r="F17" s="36"/>
      <c r="G17" s="36"/>
      <c r="H17" s="36"/>
    </row>
    <row r="18" spans="1:8" ht="24" customHeight="1" thickBot="1">
      <c r="A18" s="237" t="s">
        <v>50</v>
      </c>
      <c r="B18" s="238"/>
      <c r="C18" s="238"/>
      <c r="D18" s="238"/>
      <c r="E18" s="238"/>
      <c r="F18" s="238"/>
      <c r="G18" s="238"/>
      <c r="H18" s="239"/>
    </row>
    <row r="19" spans="1:8">
      <c r="A19" s="228"/>
      <c r="B19" s="229"/>
      <c r="C19" s="229"/>
      <c r="D19" s="229"/>
      <c r="E19" s="229"/>
      <c r="F19" s="229"/>
      <c r="G19" s="229"/>
      <c r="H19" s="230"/>
    </row>
    <row r="20" spans="1:8">
      <c r="A20" s="231"/>
      <c r="B20" s="232"/>
      <c r="C20" s="232"/>
      <c r="D20" s="232"/>
      <c r="E20" s="232"/>
      <c r="F20" s="232"/>
      <c r="G20" s="232"/>
      <c r="H20" s="233"/>
    </row>
    <row r="21" spans="1:8">
      <c r="A21" s="231"/>
      <c r="B21" s="232"/>
      <c r="C21" s="232"/>
      <c r="D21" s="232"/>
      <c r="E21" s="232"/>
      <c r="F21" s="232"/>
      <c r="G21" s="232"/>
      <c r="H21" s="233"/>
    </row>
    <row r="22" spans="1:8">
      <c r="A22" s="231"/>
      <c r="B22" s="232"/>
      <c r="C22" s="232"/>
      <c r="D22" s="232"/>
      <c r="E22" s="232"/>
      <c r="F22" s="232"/>
      <c r="G22" s="232"/>
      <c r="H22" s="233"/>
    </row>
    <row r="23" spans="1:8">
      <c r="A23" s="231"/>
      <c r="B23" s="232"/>
      <c r="C23" s="232"/>
      <c r="D23" s="232"/>
      <c r="E23" s="232"/>
      <c r="F23" s="232"/>
      <c r="G23" s="232"/>
      <c r="H23" s="233"/>
    </row>
    <row r="24" spans="1:8">
      <c r="A24" s="231"/>
      <c r="B24" s="232"/>
      <c r="C24" s="232"/>
      <c r="D24" s="232"/>
      <c r="E24" s="232"/>
      <c r="F24" s="232"/>
      <c r="G24" s="232"/>
      <c r="H24" s="233"/>
    </row>
    <row r="25" spans="1:8">
      <c r="A25" s="231"/>
      <c r="B25" s="232"/>
      <c r="C25" s="232"/>
      <c r="D25" s="232"/>
      <c r="E25" s="232"/>
      <c r="F25" s="232"/>
      <c r="G25" s="232"/>
      <c r="H25" s="233"/>
    </row>
    <row r="26" spans="1:8">
      <c r="A26" s="231"/>
      <c r="B26" s="232"/>
      <c r="C26" s="232"/>
      <c r="D26" s="232"/>
      <c r="E26" s="232"/>
      <c r="F26" s="232"/>
      <c r="G26" s="232"/>
      <c r="H26" s="233"/>
    </row>
    <row r="27" spans="1:8">
      <c r="A27" s="231"/>
      <c r="B27" s="232"/>
      <c r="C27" s="232"/>
      <c r="D27" s="232"/>
      <c r="E27" s="232"/>
      <c r="F27" s="232"/>
      <c r="G27" s="232"/>
      <c r="H27" s="233"/>
    </row>
    <row r="28" spans="1:8" ht="15" thickBot="1">
      <c r="A28" s="234"/>
      <c r="B28" s="235"/>
      <c r="C28" s="235"/>
      <c r="D28" s="235"/>
      <c r="E28" s="235"/>
      <c r="F28" s="235"/>
      <c r="G28" s="235"/>
      <c r="H28" s="236"/>
    </row>
    <row r="29" spans="1:8">
      <c r="A29" s="36"/>
      <c r="B29" s="36"/>
      <c r="C29" s="36"/>
      <c r="D29" s="36"/>
      <c r="E29" s="36"/>
      <c r="F29" s="36"/>
      <c r="G29" s="36"/>
      <c r="H29" s="36"/>
    </row>
    <row r="30" spans="1:8" ht="16">
      <c r="A30" s="43" t="s">
        <v>58</v>
      </c>
      <c r="B30" s="36"/>
      <c r="C30" s="36"/>
      <c r="D30" s="36"/>
      <c r="E30" s="36"/>
      <c r="F30" s="36"/>
      <c r="G30" s="36"/>
      <c r="H30" s="36"/>
    </row>
    <row r="31" spans="1:8" ht="33.75" customHeight="1" thickBot="1">
      <c r="A31" s="240"/>
      <c r="B31" s="240"/>
      <c r="C31" s="240"/>
      <c r="D31" s="240"/>
      <c r="E31" s="36"/>
      <c r="F31" s="213" t="str">
        <f>IF(OR($A$19="",$E$16="",$F$11="",$A$11="",$H$3="",$A$14="",$F$14=""),"Form is not complete, please ensure all fields of the form are completed.","")</f>
        <v>Form is not complete, please ensure all fields of the form are completed.</v>
      </c>
      <c r="G31" s="213"/>
      <c r="H31" s="213"/>
    </row>
    <row r="32" spans="1:8">
      <c r="A32" s="227" t="s">
        <v>52</v>
      </c>
      <c r="B32" s="227"/>
      <c r="C32" s="227"/>
      <c r="D32" s="227"/>
      <c r="E32" s="35"/>
      <c r="F32" s="227" t="s">
        <v>54</v>
      </c>
      <c r="G32" s="227"/>
      <c r="H32" s="81" t="s">
        <v>53</v>
      </c>
    </row>
    <row r="33" spans="1:8">
      <c r="A33" s="81"/>
      <c r="B33" s="81"/>
      <c r="C33" s="81"/>
      <c r="D33" s="81"/>
      <c r="E33" s="35"/>
      <c r="F33" s="81"/>
      <c r="G33" s="81"/>
      <c r="H33" s="81"/>
    </row>
    <row r="34" spans="1:8">
      <c r="A34" s="36"/>
      <c r="B34" s="36"/>
      <c r="C34" s="36"/>
      <c r="D34" s="36"/>
      <c r="E34" s="36"/>
      <c r="F34" s="36"/>
      <c r="G34" s="36"/>
      <c r="H34" s="36"/>
    </row>
    <row r="35" spans="1:8" hidden="1"/>
    <row r="36" spans="1:8" hidden="1"/>
    <row r="37" spans="1:8" hidden="1"/>
    <row r="38" spans="1:8" hidden="1"/>
    <row r="39" spans="1:8" hidden="1"/>
    <row r="40" spans="1:8" ht="12.75" hidden="1" customHeight="1"/>
    <row r="41" spans="1:8" hidden="1"/>
  </sheetData>
  <sheetProtection algorithmName="SHA-512" hashValue="NMRcvup7J3BjUJJMUgfgL9cdftPYdpDTsRVLx8d20w5MekftRj8UcztSxW8az9soF8oBZfTcQMLOwsm0iqdcOw==" saltValue="INqafYrOwJK6LIozCle6QA==" spinCount="100000" sheet="1" objects="1" scenarios="1"/>
  <mergeCells count="19">
    <mergeCell ref="A32:D32"/>
    <mergeCell ref="F32:G32"/>
    <mergeCell ref="A19:H28"/>
    <mergeCell ref="A18:H18"/>
    <mergeCell ref="A31:D31"/>
    <mergeCell ref="H1:H2"/>
    <mergeCell ref="F31:H31"/>
    <mergeCell ref="F10:H10"/>
    <mergeCell ref="F11:H11"/>
    <mergeCell ref="A1:G2"/>
    <mergeCell ref="E16:H16"/>
    <mergeCell ref="A3:G3"/>
    <mergeCell ref="F13:H13"/>
    <mergeCell ref="F14:H14"/>
    <mergeCell ref="A16:D16"/>
    <mergeCell ref="A11:D11"/>
    <mergeCell ref="A10:D10"/>
    <mergeCell ref="A13:D13"/>
    <mergeCell ref="A14:D14"/>
  </mergeCells>
  <conditionalFormatting sqref="H3 A11 F11 A19">
    <cfRule type="containsBlanks" dxfId="4" priority="14">
      <formula>LEN(TRIM(A3))=0</formula>
    </cfRule>
  </conditionalFormatting>
  <conditionalFormatting sqref="F31:H31">
    <cfRule type="containsText" dxfId="3" priority="4" operator="containsText" text="Form is not complete">
      <formula>NOT(ISERROR(SEARCH("Form is not complete",F31)))</formula>
    </cfRule>
  </conditionalFormatting>
  <conditionalFormatting sqref="A14">
    <cfRule type="containsBlanks" dxfId="2" priority="3">
      <formula>LEN(TRIM(A14))=0</formula>
    </cfRule>
  </conditionalFormatting>
  <conditionalFormatting sqref="F14">
    <cfRule type="containsBlanks" dxfId="1" priority="2">
      <formula>LEN(TRIM(F14))=0</formula>
    </cfRule>
  </conditionalFormatting>
  <conditionalFormatting sqref="E16">
    <cfRule type="containsBlanks" dxfId="0" priority="1">
      <formula>LEN(TRIM(E16))=0</formula>
    </cfRule>
  </conditionalFormatting>
  <printOptions horizontalCentered="1"/>
  <pageMargins left="0.5" right="0.5" top="0.5" bottom="0.3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C19"/>
  <sheetViews>
    <sheetView workbookViewId="0">
      <selection activeCell="B2" sqref="B2"/>
    </sheetView>
  </sheetViews>
  <sheetFormatPr baseColWidth="10" defaultColWidth="8.83203125" defaultRowHeight="14" x14ac:dyDescent="0"/>
  <cols>
    <col min="1" max="1" width="43.33203125" bestFit="1" customWidth="1"/>
    <col min="2" max="2" width="14.5" bestFit="1" customWidth="1"/>
    <col min="3" max="3" width="24" bestFit="1" customWidth="1"/>
    <col min="4" max="4" width="8.6640625" customWidth="1"/>
  </cols>
  <sheetData>
    <row r="1" spans="1:3">
      <c r="A1" s="49" t="s">
        <v>59</v>
      </c>
      <c r="B1" s="49" t="s">
        <v>74</v>
      </c>
      <c r="C1" s="2" t="s">
        <v>64</v>
      </c>
    </row>
    <row r="2" spans="1:3">
      <c r="A2" s="2" t="s">
        <v>14</v>
      </c>
      <c r="B2" s="2" t="s">
        <v>2</v>
      </c>
      <c r="C2" s="2" t="s">
        <v>63</v>
      </c>
    </row>
    <row r="3" spans="1:3" ht="28">
      <c r="A3" s="2" t="s">
        <v>15</v>
      </c>
      <c r="B3" s="2" t="s">
        <v>3</v>
      </c>
      <c r="C3" s="49" t="s">
        <v>65</v>
      </c>
    </row>
    <row r="4" spans="1:3">
      <c r="A4" s="2" t="s">
        <v>61</v>
      </c>
      <c r="B4" s="2" t="s">
        <v>4</v>
      </c>
    </row>
    <row r="5" spans="1:3">
      <c r="A5" s="2" t="s">
        <v>62</v>
      </c>
      <c r="B5" s="2" t="s">
        <v>5</v>
      </c>
    </row>
    <row r="6" spans="1:3">
      <c r="A6" s="2" t="s">
        <v>68</v>
      </c>
      <c r="B6" s="2" t="s">
        <v>6</v>
      </c>
    </row>
    <row r="7" spans="1:3">
      <c r="A7" s="2"/>
      <c r="B7" s="2" t="s">
        <v>7</v>
      </c>
    </row>
    <row r="8" spans="1:3">
      <c r="A8" s="2"/>
      <c r="B8" s="2" t="s">
        <v>8</v>
      </c>
    </row>
    <row r="9" spans="1:3">
      <c r="A9" s="2"/>
      <c r="B9" s="5" t="s">
        <v>9</v>
      </c>
    </row>
    <row r="10" spans="1:3">
      <c r="A10" s="2"/>
      <c r="B10" s="2" t="s">
        <v>10</v>
      </c>
    </row>
    <row r="11" spans="1:3">
      <c r="A11" s="2"/>
      <c r="B11" s="2" t="s">
        <v>11</v>
      </c>
    </row>
    <row r="12" spans="1:3">
      <c r="A12" s="5"/>
      <c r="B12" s="2" t="s">
        <v>12</v>
      </c>
    </row>
    <row r="13" spans="1:3">
      <c r="A13" s="2"/>
      <c r="B13" s="2" t="s">
        <v>13</v>
      </c>
    </row>
    <row r="14" spans="1:3">
      <c r="A14" s="2"/>
    </row>
    <row r="15" spans="1:3">
      <c r="A15" s="2"/>
    </row>
    <row r="16" spans="1:3">
      <c r="A16" s="2"/>
    </row>
    <row r="17" spans="1:1">
      <c r="A17" s="2"/>
    </row>
    <row r="18" spans="1:1">
      <c r="A18" s="2"/>
    </row>
    <row r="19" spans="1:1">
      <c r="A19" s="2"/>
    </row>
  </sheetData>
  <sheetProtection algorithmName="SHA-512" hashValue="8AcsnMYOWlQOg2QoENp4UkQqkiAySYOEX3EiG9qtW824TOzJOUXml072W8iZGuFOQtNgcbMJcB7LkNWqs+F1yg==" saltValue="k8/QvyUK9k+cq6Tu8zCtKg==" spinCount="100000" sheet="1" objects="1" scenarios="1"/>
  <dataConsolidate/>
  <dataValidations count="1">
    <dataValidation type="list" allowBlank="1" showInputMessage="1" showErrorMessage="1" sqref="A17:A19">
      <formula1>$S$17:$S$19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TIMECARD</vt:lpstr>
      <vt:lpstr>Timecard Tools and Info</vt:lpstr>
      <vt:lpstr>Late Timecard Form</vt:lpstr>
      <vt:lpstr>Drop Down Menu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Austin, Josephine</dc:creator>
  <cp:lastModifiedBy>Merlo</cp:lastModifiedBy>
  <cp:lastPrinted>2019-08-12T19:16:11Z</cp:lastPrinted>
  <dcterms:created xsi:type="dcterms:W3CDTF">2017-05-03T16:46:02Z</dcterms:created>
  <dcterms:modified xsi:type="dcterms:W3CDTF">2019-09-12T17:56:19Z</dcterms:modified>
</cp:coreProperties>
</file>